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105" windowHeight="7995" tabRatio="411" activeTab="0"/>
  </bookViews>
  <sheets>
    <sheet name="Gateway" sheetId="1" r:id="rId1"/>
    <sheet name="Scoring" sheetId="2" r:id="rId2"/>
  </sheets>
  <definedNames>
    <definedName name="BusProcNew">'Gateway'!$K$194</definedName>
    <definedName name="BusProcNotSignificant">'Gateway'!$K$193</definedName>
    <definedName name="BusProcRestructuring">'Gateway'!$K$196</definedName>
    <definedName name="BusProcRetraining">'Gateway'!$K$195</definedName>
    <definedName name="BusProcSigLog">'Gateway'!$K$198</definedName>
    <definedName name="ClientInternal">'Gateway'!$K$205</definedName>
    <definedName name="ClientMedium">'Gateway'!$K$206</definedName>
    <definedName name="ClientMultiAgencyGov">'Gateway'!$K$209</definedName>
    <definedName name="ClientMultiGov">'Gateway'!$K$208</definedName>
    <definedName name="ClientMultiple">'Gateway'!$K$207</definedName>
    <definedName name="CommunityProfile">'Gateway'!$K$139</definedName>
    <definedName name="CriticalMessage">'Gateway'!$B$383</definedName>
    <definedName name="CriticalMessageContinued">'Gateway'!$B$384</definedName>
    <definedName name="CriticalMessageContinued1">'Gateway'!$B$384</definedName>
    <definedName name="CriticalMessageContinuedB">'Gateway'!$B$385</definedName>
    <definedName name="CrititalMessage">'Gateway'!$B$383</definedName>
    <definedName name="DetailsPage">#REF!</definedName>
    <definedName name="ImpactInternal">'Gateway'!$K$129</definedName>
    <definedName name="ImpactOrg">'Gateway'!$K$130</definedName>
    <definedName name="impactPriv">'Gateway'!$K$132</definedName>
    <definedName name="ImpactPublic">'Gateway'!$K$131</definedName>
    <definedName name="Outsourcing">'Gateway'!$K$197</definedName>
    <definedName name="_xlnm.Print_Area" localSheetId="1">'Scoring'!$A$1:$F$64</definedName>
    <definedName name="ScoreBenefits">'Gateway'!$K$153</definedName>
    <definedName name="ScoreCapital">'Gateway'!$K$172</definedName>
    <definedName name="ScoreChange">'Gateway'!$K$200</definedName>
    <definedName name="ScoreChanged">'Gateway'!$K$200</definedName>
    <definedName name="ScoreChangeInfrastructure">'Gateway'!$K$356</definedName>
    <definedName name="ScoreClientComplexity">'Gateway'!$K$211</definedName>
    <definedName name="ScoreClientResources">'Gateway'!$K$263</definedName>
    <definedName name="ScoreCosts">'Gateway'!$K$164</definedName>
    <definedName name="ScoreDeliverySkillsClient">'Gateway'!$K$235</definedName>
    <definedName name="ScoreDeliverySkillsProcurement">'Gateway'!$K$244</definedName>
    <definedName name="ScoreDeliverySkillsSupplier">'Gateway'!$K$254</definedName>
    <definedName name="ScoreDependency">'Gateway'!$K$110</definedName>
    <definedName name="ScoreDevelopmentScope">'Gateway'!$K$322</definedName>
    <definedName name="ScoreGovernance">'Gateway'!$K$288</definedName>
    <definedName name="ScoreImpact">'Gateway'!$K$134</definedName>
    <definedName name="ScoreInitiative">'Gateway'!$K$120</definedName>
    <definedName name="ScoreInnovative">'Gateway'!$K$299</definedName>
    <definedName name="ScoreITDataMigration">'Gateway'!$K$368</definedName>
    <definedName name="ScoreITEnabledChange">'Gateway'!$K$362</definedName>
    <definedName name="ScoreITExtensiveLegacy">'Gateway'!$K$370</definedName>
    <definedName name="ScoreITIntegration">'Gateway'!$K$373</definedName>
    <definedName name="ScoreITNA">'Gateway'!$K$371</definedName>
    <definedName name="ScoreITSomeLegacy">'Gateway'!$K$369</definedName>
    <definedName name="ScoreITStandalone">'Gateway'!$K$367</definedName>
    <definedName name="ScoreLegal">'Gateway'!$K$80</definedName>
    <definedName name="ScoreOccupation">'Gateway'!$K$334</definedName>
    <definedName name="ScorePolicy">'Gateway'!$K$89</definedName>
    <definedName name="ScoreRelationship">'Gateway'!$K$99</definedName>
    <definedName name="ScoreSCAccess">'Gateway'!$K$342</definedName>
    <definedName name="ScoreSCEnvironmental">'Gateway'!$K$343</definedName>
    <definedName name="ScoreSCKnowledge">'Gateway'!$K$341</definedName>
    <definedName name="ScoreSCLocation">'Gateway'!$K$344</definedName>
    <definedName name="ScoreSCNotApplicable">'Gateway'!$K$340</definedName>
    <definedName name="ScoreScope">'Gateway'!$K$312</definedName>
    <definedName name="ScoreSiteConstraints">'Gateway'!$K$346</definedName>
    <definedName name="ScoreStaff">'Gateway'!$K$185</definedName>
    <definedName name="ScoreStakeholders">'Gateway'!$K$120</definedName>
    <definedName name="ScoreStatus">'Gateway'!$K$69</definedName>
    <definedName name="ScoreSupplierResources">'Gateway'!$K$274</definedName>
    <definedName name="ScoreSupplierSkills">'Gateway'!$K$282</definedName>
    <definedName name="ScoreSupplyComplexity">'Gateway'!$K$218</definedName>
    <definedName name="ScoreTypeOfBuilding">'Gateway'!#REF!</definedName>
    <definedName name="SigLogMove">'Gateway'!$K$198</definedName>
    <definedName name="TotalScore">'Scoring'!$E$60</definedName>
  </definedNames>
  <calcPr fullCalcOnLoad="1"/>
</workbook>
</file>

<file path=xl/sharedStrings.xml><?xml version="1.0" encoding="utf-8"?>
<sst xmlns="http://schemas.openxmlformats.org/spreadsheetml/2006/main" count="243" uniqueCount="213">
  <si>
    <t>Comments if applicable:</t>
  </si>
  <si>
    <t>Name</t>
  </si>
  <si>
    <t>Supporting Project Titles</t>
  </si>
  <si>
    <t>The range of activity that will be undertaken by the IT supplier</t>
  </si>
  <si>
    <t>Complexity of the supply side arrangements</t>
  </si>
  <si>
    <t>Telephone no.</t>
  </si>
  <si>
    <t>E-mail address</t>
  </si>
  <si>
    <t>Name of parent department</t>
  </si>
  <si>
    <t>Highlight the level to which the project will need to develop interfaces to existing systems and processes</t>
  </si>
  <si>
    <t>Town</t>
  </si>
  <si>
    <t>Postcode</t>
  </si>
  <si>
    <t>Mobile no.</t>
  </si>
  <si>
    <t>Number of people affected within organisation</t>
  </si>
  <si>
    <t>Are there any constraints that will affect the site development?</t>
  </si>
  <si>
    <t>What will the status of the occupation of the site be during the project?</t>
  </si>
  <si>
    <t>Allocated</t>
  </si>
  <si>
    <t>Score</t>
  </si>
  <si>
    <t>*N/A : Questions confirm mission critical status</t>
  </si>
  <si>
    <t>To what extent is the program/project a prerequisite for the successful delivery of a major legislative requirement?</t>
  </si>
  <si>
    <t>Have the key stakeholders been identified and engaged with the program/project?</t>
  </si>
  <si>
    <t>Impact that the program/project will have on the organisation both during development and after implementation</t>
  </si>
  <si>
    <t>Which business areas/units will be directly affected by this program/project?</t>
  </si>
  <si>
    <t>How mature is the prospective market in delivering or meeting the needs of this program/project?</t>
  </si>
  <si>
    <t>The extent to which the program/project depends upon an innovative solution to the business requirement</t>
  </si>
  <si>
    <t>What does this program/project involve?</t>
  </si>
  <si>
    <t xml:space="preserve">If a project, provide, where applicable, the name of the overarching program </t>
  </si>
  <si>
    <t>Program/Project Approach</t>
  </si>
  <si>
    <t>To what extent is the program/project directly linked to a Departmental Policy Statement?</t>
  </si>
  <si>
    <t>Program/Project Details</t>
  </si>
  <si>
    <t>Program/project name or title</t>
  </si>
  <si>
    <t>Program/project description</t>
  </si>
  <si>
    <t>Program/project type</t>
  </si>
  <si>
    <t>For ICT Projects advice is available form Egovernment Investment Evaluation Guidelines</t>
  </si>
  <si>
    <t>Program/Project Manager</t>
  </si>
  <si>
    <t>Department, Agency, GOC or SPV name</t>
  </si>
  <si>
    <t>ScoreInitiative</t>
  </si>
  <si>
    <t>ScoreSCNotApplicable</t>
  </si>
  <si>
    <t>ScoreSCKnowledge</t>
  </si>
  <si>
    <t>ScoreSCAccess</t>
  </si>
  <si>
    <t>ScoreSCEnvironmental</t>
  </si>
  <si>
    <t>ScoreSCLocation</t>
  </si>
  <si>
    <t>ScoreSiteConstraints</t>
  </si>
  <si>
    <t>ScoreOccupation</t>
  </si>
  <si>
    <t>ScoreDeliverySkillsSupplier</t>
  </si>
  <si>
    <t>ScoreDeliverySkillsClient</t>
  </si>
  <si>
    <t>ImpactInternal</t>
  </si>
  <si>
    <t>ImpactOrg</t>
  </si>
  <si>
    <t>ImpactPublic</t>
  </si>
  <si>
    <t>impactPriv</t>
  </si>
  <si>
    <t>ScoreBenefits</t>
  </si>
  <si>
    <t>ScoreStaff</t>
  </si>
  <si>
    <t>ScoreChange</t>
  </si>
  <si>
    <t>BusProcNotSignificant</t>
  </si>
  <si>
    <t>BusProcNew</t>
  </si>
  <si>
    <t>ScoreDevelopmentScope</t>
  </si>
  <si>
    <t>ScoreScope</t>
  </si>
  <si>
    <t>ScoreSupplyComplexity</t>
  </si>
  <si>
    <t>ScoreClientComplexity</t>
  </si>
  <si>
    <t>BusProcSigLog</t>
  </si>
  <si>
    <t>Outsourcing</t>
  </si>
  <si>
    <t>BusProcRestructuring</t>
  </si>
  <si>
    <t>BusProcRetraining</t>
  </si>
  <si>
    <t>ScoreCosts</t>
  </si>
  <si>
    <t>ScoreClientResources</t>
  </si>
  <si>
    <t>ScoreSupplierResources</t>
  </si>
  <si>
    <t>ScoreInnovative</t>
  </si>
  <si>
    <t>ScoreITEnabledChange</t>
  </si>
  <si>
    <t>ScoreImpact (sum of the above)</t>
  </si>
  <si>
    <t>Not Scored</t>
  </si>
  <si>
    <t>Flags warning message</t>
  </si>
  <si>
    <t>= ScoreInitiative</t>
  </si>
  <si>
    <t>= ScoreImpact</t>
  </si>
  <si>
    <t>=ScoreBenefits</t>
  </si>
  <si>
    <t>=ScoreCosts</t>
  </si>
  <si>
    <t>=ScoreStaff</t>
  </si>
  <si>
    <t>=ScoreChange</t>
  </si>
  <si>
    <t>=ScoreClientComplexity</t>
  </si>
  <si>
    <t>=ScoreSupplyComplexity</t>
  </si>
  <si>
    <t>=ScoreDeliverySkillsClient</t>
  </si>
  <si>
    <t>=ScoreDeliverySkillsSupplier</t>
  </si>
  <si>
    <t>=ScoreClientResources</t>
  </si>
  <si>
    <t>=ScoreSupplierResources</t>
  </si>
  <si>
    <t>=ScoreInnovative</t>
  </si>
  <si>
    <t>=ScoreITEnabledChange</t>
  </si>
  <si>
    <t>=ScoreIntegration</t>
  </si>
  <si>
    <t>=ScoreScope</t>
  </si>
  <si>
    <t>=ScoreOccupation</t>
  </si>
  <si>
    <t>=ScoreDevelopmentScope</t>
  </si>
  <si>
    <t>=ScoreSiteConstraints</t>
  </si>
  <si>
    <t>sum of the above</t>
  </si>
  <si>
    <t>Hide These Columns</t>
  </si>
  <si>
    <t>Person who completed this form</t>
  </si>
  <si>
    <t xml:space="preserve">   20 or less:              Low risk</t>
  </si>
  <si>
    <t>Scoring</t>
  </si>
  <si>
    <t>TOTAL SCORE:</t>
  </si>
  <si>
    <t>What is the nature of the infrastructure program/project?</t>
  </si>
  <si>
    <t>Date</t>
  </si>
  <si>
    <t>businesses/organisations on implementation</t>
  </si>
  <si>
    <t>&gt;&gt;&gt; Back to Top of Form</t>
  </si>
  <si>
    <t>&gt;&gt;&gt; Click here to enter details &lt;&lt;&lt;</t>
  </si>
  <si>
    <t>TOTAL SCORES</t>
  </si>
  <si>
    <t>Scoring Summary</t>
  </si>
  <si>
    <t>Maximum</t>
  </si>
  <si>
    <t>For Program Managers, list the names of the included projects</t>
  </si>
  <si>
    <t>Program/project end date</t>
  </si>
  <si>
    <t>Program/project start date</t>
  </si>
  <si>
    <t>Single supplier</t>
  </si>
  <si>
    <t>Alliance</t>
  </si>
  <si>
    <t>Multiple suppliers with prime contractor</t>
  </si>
  <si>
    <t>Multiple suppliers without prime contractor</t>
  </si>
  <si>
    <t>Gateway review requested</t>
  </si>
  <si>
    <t>Proposed procurement arrangements</t>
  </si>
  <si>
    <t>Date of issue of this Risk Profile Model</t>
  </si>
  <si>
    <t>Program/Project Owner</t>
  </si>
  <si>
    <t>What is the project team's experience of successful delivery of this type/size of program/project?</t>
  </si>
  <si>
    <t>ScoreDeliverySkillsProcurement</t>
  </si>
  <si>
    <t>Is the project team resourced according to the program/project requirements?</t>
  </si>
  <si>
    <t>Has a project governance framework been established with all roles and responsibilities defined</t>
  </si>
  <si>
    <t>For Departments, Agencies, GOCs &amp; SPV's, how critical is the successful delivery of this program/project to government?</t>
  </si>
  <si>
    <t>To what extent is the program/project a prerequisite for the successful delivery of a major policy? (ie: an Election Commitment or part of SEQIPP)</t>
  </si>
  <si>
    <t>Is the delivery of key public services, state or key departmental operations dependent on this program/project?</t>
  </si>
  <si>
    <t>Total estimated value of Benefits</t>
  </si>
  <si>
    <t>1.1)  Program/Project Status</t>
  </si>
  <si>
    <t>1.2)  Legislative Requirement</t>
  </si>
  <si>
    <t>1.3)  Departmental Policy</t>
  </si>
  <si>
    <t>1.4)  Relationship to Major Government Policy Initiative</t>
  </si>
  <si>
    <t>1.5)  Dependency Level</t>
  </si>
  <si>
    <t>1.6)  Stakeholder Buy-In</t>
  </si>
  <si>
    <t>1.7)  Potential impact on the public, community and other</t>
  </si>
  <si>
    <t>2.1)  Potential Benefits</t>
  </si>
  <si>
    <t>2.2)  Costs</t>
  </si>
  <si>
    <t>2.3)  Proposed Service Length (yrs)</t>
  </si>
  <si>
    <t>2.4)  Staff Affected</t>
  </si>
  <si>
    <t>2.5)  Business Process Change</t>
  </si>
  <si>
    <t>2.6)  Program/Project Impact on Organisation</t>
  </si>
  <si>
    <t>2.7)  Complexity of Contractual Arrangements</t>
  </si>
  <si>
    <t>3.1)  Delivery Skills/Team Capability</t>
  </si>
  <si>
    <t>3.2)  Procurement Model Capability</t>
  </si>
  <si>
    <t>3.3)  Supplier Side Capability</t>
  </si>
  <si>
    <t>3.4)  Organisation Resource</t>
  </si>
  <si>
    <t>3.5)  Supplier Resource</t>
  </si>
  <si>
    <t>3.6)  Project Governance</t>
  </si>
  <si>
    <t>4.1)  Innovative Approach</t>
  </si>
  <si>
    <t>4.2)  Property &amp; Construction Enabled Related Criteria</t>
  </si>
  <si>
    <t>4.2.1)  Scope of program/project</t>
  </si>
  <si>
    <t>4.2.3)  Site Occupation</t>
  </si>
  <si>
    <t>4.2.4)  Site Constraints</t>
  </si>
  <si>
    <t>Business address</t>
  </si>
  <si>
    <r>
      <t>For projects at Gate 2 or beyond, confirm that the project does not include any of the Gateway commonly identified practices that limit project success.  These include:</t>
    </r>
  </si>
  <si>
    <t>1)   Lack of clear and precise links between the project and the organisation’s strategic priorities and objectives.</t>
  </si>
  <si>
    <t>2)   Lack of clear responsibility, leadership and ownership of programs and projects by Senior Management.</t>
  </si>
  <si>
    <t>3)  Lack of effective engagement and management of stakeholders and their expectations.</t>
  </si>
  <si>
    <t>4)  Lack of skills and consistent approach to:
             • Risk management
             • Project management
             • Project planning.</t>
  </si>
  <si>
    <t>5)  Evaluation of proposal is driven by initial price rather than long term value for money.</t>
  </si>
  <si>
    <t>6)  Lack of understanding of, and contact with the supply industry at senior levels in the organisation.</t>
  </si>
  <si>
    <t>Not scored</t>
  </si>
  <si>
    <t>PROCUREMENT METHODS LOOKUP</t>
  </si>
  <si>
    <t>GATES LOOKUP</t>
  </si>
  <si>
    <t>CommunityProfile</t>
  </si>
  <si>
    <t>1.7.1)  Please tick all those sectors who will be directly affected by the outcome of this program/project</t>
  </si>
  <si>
    <t>1.7.2)  Program/project profile in the community?</t>
  </si>
  <si>
    <t>=ScoreDeliverySkillsProcurement</t>
  </si>
  <si>
    <t>3.5.1)  Has the supplier allocated the agreed resources to this program/project?</t>
  </si>
  <si>
    <t>3.5.2)  Do staff skill issues exist?</t>
  </si>
  <si>
    <t>ScoreSupplierSkills</t>
  </si>
  <si>
    <t>=ScoreSupplierSkills</t>
  </si>
  <si>
    <t>ScoreGovernance</t>
  </si>
  <si>
    <t>=ScoreGovernance</t>
  </si>
  <si>
    <t>ClientInternal</t>
  </si>
  <si>
    <t>ClientMedium</t>
  </si>
  <si>
    <t>ClientMultiple</t>
  </si>
  <si>
    <t>ClientMultiGov</t>
  </si>
  <si>
    <t>ClientMultiAgencyGov</t>
  </si>
  <si>
    <t>=sum of the above (refer Scoring sheet)</t>
  </si>
  <si>
    <r>
      <t xml:space="preserve">Capital Cost ($M)
</t>
    </r>
    <r>
      <rPr>
        <i/>
        <sz val="9"/>
        <rFont val="Arial"/>
        <family val="2"/>
      </rPr>
      <t>Note:  Will need to be estimated if early in project lifecycle using metrics from past projects</t>
    </r>
  </si>
  <si>
    <t>Preferred date of Gateway Review (week commencing)
* Typically 10 weeks from receipt of Risk Profile Model by Gateway Unit</t>
  </si>
  <si>
    <t>ScoreStatus</t>
  </si>
  <si>
    <t>ScoreLegal</t>
  </si>
  <si>
    <t>ScorePolicy</t>
  </si>
  <si>
    <t>ScoreRelationship</t>
  </si>
  <si>
    <t>ScoreDependency</t>
  </si>
  <si>
    <t>* will need to be estimated if early in project lifecycle using metrics from past projects</t>
  </si>
  <si>
    <t>ScoreCapital</t>
  </si>
  <si>
    <t>N/A</t>
  </si>
  <si>
    <r>
      <t xml:space="preserve">2.1.1)  Total </t>
    </r>
    <r>
      <rPr>
        <b/>
        <sz val="10"/>
        <rFont val="Arial"/>
        <family val="2"/>
      </rPr>
      <t>whole life costs</t>
    </r>
    <r>
      <rPr>
        <sz val="10"/>
        <rFont val="Arial"/>
        <family val="0"/>
      </rPr>
      <t xml:space="preserve"> (Net Present Value)
* including all bought in and in house costs
* will need to be estimated if early in project lifecycle using metrics from past projects</t>
    </r>
  </si>
  <si>
    <r>
      <t xml:space="preserve">2.1.2)  </t>
    </r>
    <r>
      <rPr>
        <b/>
        <sz val="10"/>
        <rFont val="Arial"/>
        <family val="2"/>
      </rPr>
      <t>Capital Cost</t>
    </r>
    <r>
      <rPr>
        <sz val="10"/>
        <rFont val="Arial"/>
        <family val="0"/>
      </rPr>
      <t xml:space="preserve"> (Net Present Value)</t>
    </r>
  </si>
  <si>
    <t>What is the project team's experience of the proposed procurement model?</t>
  </si>
  <si>
    <t>4.2.2)  Nature of program/project</t>
  </si>
  <si>
    <t>4.3)  IT-Enabled Related Criteria</t>
  </si>
  <si>
    <t>4.3.1)  Scope of IT Services and Supply</t>
  </si>
  <si>
    <t>4.3.2)  IT Integration Issues</t>
  </si>
  <si>
    <t>ScoreITStandalone</t>
  </si>
  <si>
    <t>ScoreITSomeLegacy</t>
  </si>
  <si>
    <t>ScoreITExtensiveLegacy</t>
  </si>
  <si>
    <t>ScoreITNA</t>
  </si>
  <si>
    <t>ScoreITDataMigration</t>
  </si>
  <si>
    <t>ScoreITIntegration</t>
  </si>
  <si>
    <t xml:space="preserve">   50 or more:            High risk</t>
  </si>
  <si>
    <t xml:space="preserve">   20 to 50:                 Medium risk</t>
  </si>
  <si>
    <t/>
  </si>
  <si>
    <t>RISK PROFILE MODEL</t>
  </si>
  <si>
    <t>1)   STRATEGIC CONTEXT AT TIME OF REQUESTED GATEWAY REVIEW</t>
  </si>
  <si>
    <t>2)  BUSINESS ISSUES AT REQUESTED GATEWAY REVIEW</t>
  </si>
  <si>
    <t>3)  DELIVERY CAPABILITY AT REQUESTED GATEWAY REVIEW</t>
  </si>
  <si>
    <t>4)  TECHNICAL ISSUES AT REQUESTED GATEWAY REVIEW</t>
  </si>
  <si>
    <t>Public Private Partnership</t>
  </si>
  <si>
    <t>Gate 5: Benefits realisation</t>
  </si>
  <si>
    <t>Gate 0: Strategic assessment</t>
  </si>
  <si>
    <t>Gate 1: Preliminary evaluation</t>
  </si>
  <si>
    <t>Gate 2: Readiness for market</t>
  </si>
  <si>
    <t>Gate 3: Investment decision</t>
  </si>
  <si>
    <t>Gate 4: Readiness for service</t>
  </si>
  <si>
    <t>Based on responses in this risk analysis, your activity may be mission critical and therefore treated as High risk. If this differs from the agreed status please consult the Gateway Unit.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</si>
</sst>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C09]dddd\,\ d\ mmmm\ yyyy"/>
    <numFmt numFmtId="171" formatCode="&quot;Yes&quot;;&quot;Yes&quot;;&quot;No&quot;"/>
    <numFmt numFmtId="172" formatCode="&quot;True&quot;;&quot;True&quot;;&quot;False&quot;"/>
    <numFmt numFmtId="173" formatCode="&quot;On&quot;;&quot;On&quot;;&quot;Off&quot;"/>
    <numFmt numFmtId="174" formatCode="[$€-2]\ #,##0.00_);[Red]\([$€-2]\ #,##0.00\)"/>
    <numFmt numFmtId="175" formatCode="&quot;$&quot;#,##0.00"/>
    <numFmt numFmtId="176" formatCode="&quot;$&quot;#,##0"/>
    <numFmt numFmtId="177" formatCode="mmm\ yyyy"/>
    <numFmt numFmtId="178" formatCode="mmmm\ yyyy"/>
    <numFmt numFmtId="179" formatCode="[$-C09]dd\-mmmm\-yyyy;@"/>
    <numFmt numFmtId="180" formatCode="[$-F800]dddd\,\ mmmm\ dd\,\ yyyy"/>
  </numFmts>
  <fonts count="45">
    <font>
      <sz val="10"/>
      <name val="Arial"/>
      <family val="0"/>
    </font>
    <font>
      <b/>
      <sz val="14"/>
      <name val="Arial"/>
      <family val="2"/>
    </font>
    <font>
      <b/>
      <sz val="10"/>
      <name val="Arial"/>
      <family val="2"/>
    </font>
    <font>
      <b/>
      <sz val="12"/>
      <name val="Arial"/>
      <family val="2"/>
    </font>
    <font>
      <sz val="9"/>
      <name val="Arial"/>
      <family val="2"/>
    </font>
    <font>
      <b/>
      <sz val="9"/>
      <name val="Arial"/>
      <family val="2"/>
    </font>
    <font>
      <u val="single"/>
      <sz val="9"/>
      <color indexed="12"/>
      <name val="Geneva"/>
      <family val="0"/>
    </font>
    <font>
      <b/>
      <sz val="9"/>
      <color indexed="10"/>
      <name val="Arial"/>
      <family val="2"/>
    </font>
    <font>
      <u val="single"/>
      <sz val="10"/>
      <color indexed="36"/>
      <name val="Arial"/>
      <family val="0"/>
    </font>
    <font>
      <b/>
      <u val="single"/>
      <sz val="9"/>
      <color indexed="12"/>
      <name val="Geneva"/>
      <family val="0"/>
    </font>
    <font>
      <b/>
      <u val="single"/>
      <sz val="18"/>
      <name val="Arial"/>
      <family val="2"/>
    </font>
    <font>
      <u val="single"/>
      <sz val="18"/>
      <name val="Arial"/>
      <family val="2"/>
    </font>
    <font>
      <b/>
      <u val="single"/>
      <sz val="12"/>
      <color indexed="12"/>
      <name val="Geneva"/>
      <family val="0"/>
    </font>
    <font>
      <b/>
      <sz val="18"/>
      <color indexed="10"/>
      <name val="Arial"/>
      <family val="2"/>
    </font>
    <font>
      <b/>
      <sz val="10"/>
      <color indexed="10"/>
      <name val="Arial"/>
      <family val="2"/>
    </font>
    <font>
      <b/>
      <sz val="10"/>
      <color indexed="12"/>
      <name val="Arial"/>
      <family val="2"/>
    </font>
    <font>
      <b/>
      <sz val="11"/>
      <color indexed="10"/>
      <name val="Arial"/>
      <family val="2"/>
    </font>
    <font>
      <sz val="11"/>
      <color indexed="10"/>
      <name val="Arial"/>
      <family val="2"/>
    </font>
    <font>
      <b/>
      <sz val="10"/>
      <color indexed="62"/>
      <name val="Arial"/>
      <family val="2"/>
    </font>
    <font>
      <b/>
      <u val="single"/>
      <sz val="14"/>
      <name val="Arial"/>
      <family val="2"/>
    </font>
    <font>
      <b/>
      <u val="single"/>
      <sz val="12"/>
      <name val="Arial"/>
      <family val="2"/>
    </font>
    <font>
      <b/>
      <u val="single"/>
      <sz val="8"/>
      <name val="Arial"/>
      <family val="2"/>
    </font>
    <font>
      <b/>
      <sz val="20"/>
      <name val="Arial"/>
      <family val="2"/>
    </font>
    <font>
      <b/>
      <u val="single"/>
      <sz val="20"/>
      <name val="Arial"/>
      <family val="2"/>
    </font>
    <font>
      <i/>
      <sz val="9"/>
      <name val="Arial"/>
      <family val="2"/>
    </font>
    <font>
      <b/>
      <i/>
      <u val="single"/>
      <sz val="18"/>
      <color indexed="10"/>
      <name val="Geneva"/>
      <family val="0"/>
    </font>
    <font>
      <u val="single"/>
      <sz val="9"/>
      <name val="Geneva"/>
      <family val="0"/>
    </font>
    <font>
      <b/>
      <u val="single"/>
      <sz val="10"/>
      <name val="Genev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style="medium"/>
      <right>
        <color indexed="63"/>
      </right>
      <top style="thin"/>
      <bottom style="thin"/>
    </border>
    <border>
      <left>
        <color indexed="63"/>
      </left>
      <right style="medium"/>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style="medium"/>
      <right>
        <color indexed="63"/>
      </right>
      <top>
        <color indexed="63"/>
      </top>
      <bottom style="mediumDashed"/>
    </border>
    <border>
      <left>
        <color indexed="63"/>
      </left>
      <right>
        <color indexed="63"/>
      </right>
      <top>
        <color indexed="63"/>
      </top>
      <bottom style="mediumDashed"/>
    </border>
    <border>
      <left>
        <color indexed="63"/>
      </left>
      <right style="medium"/>
      <top>
        <color indexed="63"/>
      </top>
      <bottom style="mediumDashed"/>
    </border>
    <border>
      <left style="thin"/>
      <right style="thin"/>
      <top style="thin"/>
      <bottom style="thin"/>
    </border>
    <border>
      <left>
        <color indexed="63"/>
      </left>
      <right style="medium"/>
      <top style="medium"/>
      <bottom style="mediumDashed"/>
    </border>
    <border>
      <left>
        <color indexed="63"/>
      </left>
      <right>
        <color indexed="63"/>
      </right>
      <top style="medium"/>
      <bottom style="medium"/>
    </border>
    <border>
      <left>
        <color indexed="63"/>
      </left>
      <right style="medium"/>
      <top style="medium"/>
      <bottom style="medium"/>
    </border>
    <border>
      <left style="double"/>
      <right style="thin"/>
      <top style="double"/>
      <bottom style="double"/>
    </border>
    <border>
      <left>
        <color indexed="63"/>
      </left>
      <right style="double"/>
      <top style="thin"/>
      <bottom style="hair"/>
    </border>
    <border>
      <left>
        <color indexed="63"/>
      </left>
      <right style="thin"/>
      <top style="thin"/>
      <bottom style="thin"/>
    </border>
    <border>
      <left style="thin"/>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thin"/>
    </border>
    <border>
      <left>
        <color indexed="63"/>
      </left>
      <right style="double"/>
      <top style="hair"/>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hair"/>
      <bottom style="hair"/>
    </border>
    <border>
      <left>
        <color indexed="63"/>
      </left>
      <right>
        <color indexed="63"/>
      </right>
      <top style="hair"/>
      <bottom style="hair"/>
    </border>
    <border>
      <left>
        <color indexed="63"/>
      </left>
      <right style="double"/>
      <top style="hair"/>
      <bottom style="hair"/>
    </border>
    <border>
      <left style="thin"/>
      <right>
        <color indexed="63"/>
      </right>
      <top style="hair"/>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2">
    <xf numFmtId="0" fontId="0" fillId="0" borderId="0" xfId="0" applyAlignment="1">
      <alignment/>
    </xf>
    <xf numFmtId="0" fontId="0" fillId="0" borderId="0" xfId="0" applyFill="1" applyAlignment="1">
      <alignment/>
    </xf>
    <xf numFmtId="0" fontId="0" fillId="0" borderId="0" xfId="0" applyFill="1" applyAlignment="1">
      <alignment wrapText="1"/>
    </xf>
    <xf numFmtId="0" fontId="1" fillId="0" borderId="0" xfId="0" applyFont="1" applyFill="1" applyBorder="1" applyAlignment="1">
      <alignment horizontal="center"/>
    </xf>
    <xf numFmtId="0" fontId="0" fillId="0" borderId="0" xfId="0" applyFill="1" applyBorder="1" applyAlignment="1">
      <alignment/>
    </xf>
    <xf numFmtId="0" fontId="0" fillId="0" borderId="0" xfId="0" applyFill="1" applyBorder="1" applyAlignment="1" applyProtection="1">
      <alignment/>
      <protection/>
    </xf>
    <xf numFmtId="0" fontId="2"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pplyProtection="1">
      <alignment horizontal="center" vertical="center" wrapText="1"/>
      <protection locked="0"/>
    </xf>
    <xf numFmtId="0" fontId="0" fillId="0" borderId="0" xfId="0" applyFill="1" applyBorder="1" applyAlignment="1">
      <alignment wrapText="1"/>
    </xf>
    <xf numFmtId="0" fontId="14" fillId="0" borderId="0" xfId="0" applyFont="1" applyFill="1" applyAlignment="1">
      <alignment horizontal="left"/>
    </xf>
    <xf numFmtId="0" fontId="15" fillId="0" borderId="0" xfId="0" applyFont="1" applyFill="1" applyAlignment="1">
      <alignment/>
    </xf>
    <xf numFmtId="0" fontId="17" fillId="0" borderId="0" xfId="0" applyFont="1"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10" fillId="0" borderId="0" xfId="0" applyFont="1" applyFill="1" applyBorder="1" applyAlignment="1">
      <alignment horizontal="left"/>
    </xf>
    <xf numFmtId="0" fontId="11" fillId="0" borderId="0" xfId="0" applyFont="1" applyFill="1" applyBorder="1" applyAlignment="1">
      <alignment horizontal="left"/>
    </xf>
    <xf numFmtId="0" fontId="9" fillId="0" borderId="0" xfId="53" applyFont="1" applyFill="1" applyBorder="1" applyAlignment="1" applyProtection="1">
      <alignment horizontal="right"/>
      <protection/>
    </xf>
    <xf numFmtId="0" fontId="6" fillId="0" borderId="0" xfId="53" applyFill="1" applyBorder="1" applyAlignment="1" applyProtection="1">
      <alignment horizontal="center"/>
      <protection/>
    </xf>
    <xf numFmtId="0" fontId="0" fillId="0" borderId="14" xfId="0" applyFill="1" applyBorder="1" applyAlignment="1">
      <alignment/>
    </xf>
    <xf numFmtId="0" fontId="4" fillId="0" borderId="0" xfId="0" applyFont="1" applyFill="1" applyBorder="1" applyAlignment="1">
      <alignment horizontal="center" wrapText="1"/>
    </xf>
    <xf numFmtId="0" fontId="1" fillId="0" borderId="0" xfId="0" applyFont="1" applyFill="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0" fillId="0" borderId="13" xfId="0" applyFill="1" applyBorder="1" applyAlignment="1">
      <alignment wrapText="1"/>
    </xf>
    <xf numFmtId="0" fontId="0" fillId="0" borderId="15" xfId="0" applyFill="1" applyBorder="1" applyAlignment="1">
      <alignment/>
    </xf>
    <xf numFmtId="0" fontId="0" fillId="0" borderId="16" xfId="0" applyFill="1" applyBorder="1" applyAlignment="1">
      <alignment/>
    </xf>
    <xf numFmtId="0" fontId="0" fillId="0" borderId="16" xfId="0" applyFill="1" applyBorder="1" applyAlignment="1" applyProtection="1">
      <alignment horizontal="center" vertical="center" wrapText="1"/>
      <protection locked="0"/>
    </xf>
    <xf numFmtId="0" fontId="0" fillId="0" borderId="17" xfId="0" applyFill="1" applyBorder="1" applyAlignment="1">
      <alignment/>
    </xf>
    <xf numFmtId="0" fontId="1" fillId="0" borderId="0" xfId="0" applyFont="1" applyFill="1" applyBorder="1" applyAlignment="1">
      <alignment horizontal="left" wrapText="1"/>
    </xf>
    <xf numFmtId="0" fontId="20" fillId="0" borderId="0" xfId="0" applyFont="1" applyFill="1" applyBorder="1" applyAlignment="1">
      <alignment/>
    </xf>
    <xf numFmtId="0" fontId="0" fillId="0" borderId="0" xfId="0" applyFill="1" applyBorder="1" applyAlignment="1">
      <alignment horizontal="left" vertical="top" wrapText="1"/>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protection/>
    </xf>
    <xf numFmtId="0" fontId="12" fillId="0" borderId="0" xfId="53" applyFont="1" applyFill="1" applyBorder="1" applyAlignment="1" applyProtection="1">
      <alignment horizontal="center" vertical="center"/>
      <protection/>
    </xf>
    <xf numFmtId="0" fontId="0" fillId="0" borderId="0" xfId="0" applyFill="1" applyBorder="1" applyAlignment="1" applyProtection="1">
      <alignment horizontal="left"/>
      <protection locked="0"/>
    </xf>
    <xf numFmtId="14" fontId="0" fillId="0" borderId="0" xfId="0" applyNumberFormat="1" applyFill="1" applyBorder="1" applyAlignment="1" applyProtection="1">
      <alignment horizontal="center" vertical="center"/>
      <protection locked="0"/>
    </xf>
    <xf numFmtId="0" fontId="0" fillId="0" borderId="14" xfId="0"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21" fillId="0" borderId="14" xfId="0" applyFont="1" applyFill="1" applyBorder="1" applyAlignment="1">
      <alignment/>
    </xf>
    <xf numFmtId="0" fontId="1" fillId="0" borderId="14" xfId="0" applyFont="1" applyFill="1" applyBorder="1" applyAlignment="1">
      <alignment horizontal="left"/>
    </xf>
    <xf numFmtId="0" fontId="0" fillId="0" borderId="17"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1" fillId="0" borderId="13" xfId="0" applyFont="1" applyFill="1" applyBorder="1" applyAlignment="1">
      <alignment/>
    </xf>
    <xf numFmtId="0" fontId="0" fillId="0" borderId="14" xfId="0" applyFill="1" applyBorder="1" applyAlignment="1" applyProtection="1">
      <alignment horizontal="center"/>
      <protection locked="0"/>
    </xf>
    <xf numFmtId="0" fontId="0" fillId="0" borderId="14" xfId="0" applyFill="1" applyBorder="1" applyAlignment="1">
      <alignment horizontal="center" vertical="center" wrapText="1"/>
    </xf>
    <xf numFmtId="0" fontId="0" fillId="0" borderId="14" xfId="0" applyFill="1" applyBorder="1" applyAlignment="1" applyProtection="1">
      <alignment/>
      <protection hidden="1"/>
    </xf>
    <xf numFmtId="0" fontId="18" fillId="0" borderId="14" xfId="0" applyFont="1" applyFill="1" applyBorder="1" applyAlignment="1">
      <alignment horizontal="center"/>
    </xf>
    <xf numFmtId="0" fontId="18" fillId="11" borderId="18" xfId="0" applyFont="1" applyFill="1" applyBorder="1" applyAlignment="1">
      <alignment horizontal="left"/>
    </xf>
    <xf numFmtId="0" fontId="18" fillId="3" borderId="19" xfId="0" applyFont="1" applyFill="1" applyBorder="1" applyAlignment="1">
      <alignment horizontal="left"/>
    </xf>
    <xf numFmtId="0" fontId="18" fillId="4" borderId="20" xfId="0" applyFont="1" applyFill="1" applyBorder="1" applyAlignment="1">
      <alignment horizontal="left"/>
    </xf>
    <xf numFmtId="0" fontId="2" fillId="0" borderId="20" xfId="0" applyFont="1" applyFill="1" applyBorder="1" applyAlignment="1">
      <alignment horizontal="center"/>
    </xf>
    <xf numFmtId="0" fontId="22" fillId="0" borderId="21" xfId="0" applyFont="1" applyFill="1" applyBorder="1" applyAlignment="1" applyProtection="1">
      <alignment horizontal="center"/>
      <protection hidden="1"/>
    </xf>
    <xf numFmtId="0" fontId="23" fillId="0" borderId="0" xfId="0" applyFont="1" applyFill="1" applyBorder="1" applyAlignment="1">
      <alignment horizontal="left"/>
    </xf>
    <xf numFmtId="0" fontId="4" fillId="22" borderId="22" xfId="0" applyFont="1" applyFill="1" applyBorder="1" applyAlignment="1">
      <alignment horizontal="left" vertical="center"/>
    </xf>
    <xf numFmtId="0" fontId="4" fillId="22" borderId="23" xfId="0" applyFont="1" applyFill="1" applyBorder="1" applyAlignment="1">
      <alignment horizontal="left" vertical="center"/>
    </xf>
    <xf numFmtId="0" fontId="3" fillId="0" borderId="0" xfId="0" applyFont="1" applyFill="1" applyBorder="1" applyAlignment="1">
      <alignment/>
    </xf>
    <xf numFmtId="0" fontId="0" fillId="23" borderId="24" xfId="0" applyFill="1" applyBorder="1" applyAlignment="1">
      <alignment/>
    </xf>
    <xf numFmtId="0" fontId="0" fillId="23" borderId="25" xfId="0" applyFill="1" applyBorder="1" applyAlignment="1">
      <alignment/>
    </xf>
    <xf numFmtId="0" fontId="0" fillId="23" borderId="26" xfId="0" applyFill="1" applyBorder="1" applyAlignment="1">
      <alignment/>
    </xf>
    <xf numFmtId="0" fontId="0" fillId="23" borderId="27" xfId="0" applyFill="1" applyBorder="1" applyAlignment="1">
      <alignment/>
    </xf>
    <xf numFmtId="0" fontId="20" fillId="23" borderId="0" xfId="0" applyFont="1" applyFill="1" applyBorder="1" applyAlignment="1">
      <alignment/>
    </xf>
    <xf numFmtId="0" fontId="0" fillId="23" borderId="0" xfId="0" applyFill="1" applyBorder="1" applyAlignment="1">
      <alignment/>
    </xf>
    <xf numFmtId="0" fontId="2" fillId="23" borderId="0" xfId="0" applyFont="1" applyFill="1" applyBorder="1" applyAlignment="1">
      <alignment/>
    </xf>
    <xf numFmtId="0" fontId="0" fillId="23" borderId="28" xfId="0" applyFill="1" applyBorder="1" applyAlignment="1">
      <alignment/>
    </xf>
    <xf numFmtId="0" fontId="0" fillId="23" borderId="29" xfId="0" applyFill="1" applyBorder="1" applyAlignment="1">
      <alignment/>
    </xf>
    <xf numFmtId="0" fontId="0" fillId="23" borderId="30" xfId="0" applyFill="1" applyBorder="1" applyAlignment="1">
      <alignment/>
    </xf>
    <xf numFmtId="0" fontId="0" fillId="23" borderId="31" xfId="0" applyFill="1" applyBorder="1" applyAlignment="1">
      <alignment/>
    </xf>
    <xf numFmtId="0" fontId="15" fillId="24" borderId="0" xfId="0" applyFont="1" applyFill="1" applyAlignment="1">
      <alignment/>
    </xf>
    <xf numFmtId="0" fontId="14" fillId="24" borderId="0" xfId="0" applyFont="1" applyFill="1" applyAlignment="1">
      <alignment horizontal="left"/>
    </xf>
    <xf numFmtId="0" fontId="0" fillId="24" borderId="0" xfId="0" applyFill="1" applyAlignment="1">
      <alignment/>
    </xf>
    <xf numFmtId="0" fontId="14" fillId="24" borderId="0" xfId="0" applyFont="1" applyFill="1" applyAlignment="1">
      <alignment horizontal="left" vertical="top"/>
    </xf>
    <xf numFmtId="0" fontId="15" fillId="24" borderId="0" xfId="0" applyFont="1" applyFill="1" applyBorder="1" applyAlignment="1">
      <alignment/>
    </xf>
    <xf numFmtId="0" fontId="15" fillId="24" borderId="0" xfId="0" applyFont="1" applyFill="1" applyAlignment="1">
      <alignment wrapText="1"/>
    </xf>
    <xf numFmtId="0" fontId="14" fillId="24" borderId="0" xfId="0" applyFont="1" applyFill="1" applyAlignment="1">
      <alignment horizontal="left" wrapText="1"/>
    </xf>
    <xf numFmtId="0" fontId="14" fillId="24" borderId="0" xfId="0" applyFont="1" applyFill="1" applyAlignment="1" quotePrefix="1">
      <alignment horizontal="left"/>
    </xf>
    <xf numFmtId="0" fontId="19" fillId="0" borderId="0" xfId="0" applyFont="1" applyFill="1" applyBorder="1" applyAlignment="1">
      <alignment horizontal="left"/>
    </xf>
    <xf numFmtId="0" fontId="0" fillId="0" borderId="17" xfId="0" applyFill="1" applyBorder="1" applyAlignment="1">
      <alignment horizontal="center" vertical="center" wrapText="1"/>
    </xf>
    <xf numFmtId="0" fontId="14" fillId="24" borderId="32" xfId="0" applyFont="1" applyFill="1" applyBorder="1" applyAlignment="1">
      <alignment horizontal="lef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0" xfId="0" applyFont="1" applyFill="1" applyBorder="1" applyAlignment="1">
      <alignment horizontal="left" vertical="top" wrapText="1"/>
    </xf>
    <xf numFmtId="0" fontId="25" fillId="0" borderId="0" xfId="53" applyFont="1" applyFill="1" applyBorder="1" applyAlignment="1" applyProtection="1">
      <alignment horizontal="right"/>
      <protection/>
    </xf>
    <xf numFmtId="0" fontId="0" fillId="0" borderId="36" xfId="0" applyBorder="1" applyAlignment="1" applyProtection="1">
      <alignment horizontal="right"/>
      <protection/>
    </xf>
    <xf numFmtId="0" fontId="0" fillId="0" borderId="36" xfId="0" applyBorder="1" applyAlignment="1" applyProtection="1">
      <alignment/>
      <protection/>
    </xf>
    <xf numFmtId="0" fontId="0" fillId="20" borderId="36" xfId="0" applyFill="1" applyBorder="1" applyAlignment="1" applyProtection="1">
      <alignment/>
      <protection/>
    </xf>
    <xf numFmtId="0" fontId="0" fillId="20" borderId="36" xfId="0" applyFill="1" applyBorder="1" applyAlignment="1" applyProtection="1">
      <alignment horizontal="right"/>
      <protection/>
    </xf>
    <xf numFmtId="0" fontId="0" fillId="20" borderId="36" xfId="0" applyFont="1" applyFill="1" applyBorder="1" applyAlignment="1" applyProtection="1">
      <alignment horizontal="right"/>
      <protection/>
    </xf>
    <xf numFmtId="0" fontId="0" fillId="0" borderId="0" xfId="0" applyBorder="1" applyAlignment="1" applyProtection="1">
      <alignment/>
      <protection/>
    </xf>
    <xf numFmtId="0" fontId="0" fillId="0" borderId="21" xfId="0" applyFill="1" applyBorder="1" applyAlignment="1" applyProtection="1">
      <alignment/>
      <protection locked="0"/>
    </xf>
    <xf numFmtId="0" fontId="0" fillId="0" borderId="0" xfId="0" applyFill="1" applyBorder="1" applyAlignment="1" applyProtection="1">
      <alignment/>
      <protection locked="0"/>
    </xf>
    <xf numFmtId="0" fontId="0" fillId="0" borderId="21" xfId="0" applyFill="1" applyBorder="1" applyAlignment="1" applyProtection="1">
      <alignment horizontal="center" vertical="center" wrapText="1"/>
      <protection locked="0"/>
    </xf>
    <xf numFmtId="0" fontId="19" fillId="0" borderId="14" xfId="0" applyFont="1" applyFill="1" applyBorder="1" applyAlignment="1">
      <alignment horizontal="left"/>
    </xf>
    <xf numFmtId="0" fontId="0" fillId="0" borderId="14" xfId="0" applyFill="1" applyBorder="1" applyAlignment="1">
      <alignment/>
    </xf>
    <xf numFmtId="0" fontId="0" fillId="0" borderId="14" xfId="0" applyFill="1" applyBorder="1" applyAlignment="1" applyProtection="1">
      <alignment vertical="center" wrapText="1"/>
      <protection locked="0"/>
    </xf>
    <xf numFmtId="0" fontId="0" fillId="0" borderId="14" xfId="0" applyBorder="1" applyAlignment="1">
      <alignment vertical="center" wrapText="1"/>
    </xf>
    <xf numFmtId="0" fontId="0" fillId="0" borderId="37" xfId="0" applyFill="1" applyBorder="1" applyAlignment="1">
      <alignment/>
    </xf>
    <xf numFmtId="0" fontId="20" fillId="0" borderId="14" xfId="0" applyFont="1" applyFill="1" applyBorder="1" applyAlignment="1">
      <alignment/>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38" xfId="0" applyFill="1" applyBorder="1" applyAlignment="1">
      <alignment/>
    </xf>
    <xf numFmtId="0" fontId="0" fillId="0" borderId="39" xfId="0" applyFill="1" applyBorder="1" applyAlignment="1">
      <alignment horizontal="center" vertical="center" wrapText="1"/>
    </xf>
    <xf numFmtId="0" fontId="0" fillId="0" borderId="39" xfId="0" applyFill="1" applyBorder="1" applyAlignment="1" applyProtection="1">
      <alignment horizontal="center" vertical="center" wrapText="1"/>
      <protection locked="0"/>
    </xf>
    <xf numFmtId="0" fontId="0" fillId="0" borderId="10" xfId="0" applyBorder="1" applyAlignment="1" applyProtection="1">
      <alignment/>
      <protection/>
    </xf>
    <xf numFmtId="0" fontId="0" fillId="0" borderId="11" xfId="0" applyBorder="1" applyAlignment="1" applyProtection="1">
      <alignment horizontal="right" wrapText="1"/>
      <protection/>
    </xf>
    <xf numFmtId="0" fontId="0" fillId="0" borderId="11" xfId="0" applyBorder="1" applyAlignment="1" applyProtection="1">
      <alignment horizontal="right"/>
      <protection/>
    </xf>
    <xf numFmtId="0" fontId="0" fillId="0" borderId="11" xfId="0" applyBorder="1" applyAlignment="1" applyProtection="1">
      <alignment/>
      <protection/>
    </xf>
    <xf numFmtId="0" fontId="0" fillId="0" borderId="12" xfId="0" applyBorder="1" applyAlignment="1" applyProtection="1">
      <alignment/>
      <protection/>
    </xf>
    <xf numFmtId="0" fontId="13" fillId="24" borderId="0" xfId="0" applyFont="1" applyFill="1" applyBorder="1" applyAlignment="1" applyProtection="1">
      <alignment/>
      <protection/>
    </xf>
    <xf numFmtId="0" fontId="0" fillId="6" borderId="0" xfId="0" applyFill="1" applyAlignment="1" applyProtection="1">
      <alignment/>
      <protection/>
    </xf>
    <xf numFmtId="0" fontId="0" fillId="0" borderId="0" xfId="0" applyAlignment="1" applyProtection="1">
      <alignment/>
      <protection/>
    </xf>
    <xf numFmtId="0" fontId="19" fillId="0" borderId="13" xfId="0" applyFont="1" applyBorder="1" applyAlignment="1" applyProtection="1">
      <alignment/>
      <protection/>
    </xf>
    <xf numFmtId="0" fontId="0" fillId="0" borderId="0" xfId="0" applyBorder="1" applyAlignment="1" applyProtection="1">
      <alignment horizontal="right" wrapText="1"/>
      <protection/>
    </xf>
    <xf numFmtId="0" fontId="0" fillId="0" borderId="0" xfId="0" applyBorder="1" applyAlignment="1" applyProtection="1">
      <alignment horizontal="right"/>
      <protection/>
    </xf>
    <xf numFmtId="0" fontId="0" fillId="0" borderId="14" xfId="0" applyBorder="1" applyAlignment="1" applyProtection="1">
      <alignment/>
      <protection/>
    </xf>
    <xf numFmtId="0" fontId="0" fillId="0" borderId="13" xfId="0" applyBorder="1" applyAlignment="1" applyProtection="1">
      <alignment/>
      <protection/>
    </xf>
    <xf numFmtId="0" fontId="2" fillId="0" borderId="0" xfId="0" applyFont="1" applyBorder="1" applyAlignment="1" applyProtection="1">
      <alignment horizontal="center"/>
      <protection/>
    </xf>
    <xf numFmtId="0" fontId="0" fillId="0" borderId="0" xfId="0" applyAlignment="1" applyProtection="1">
      <alignment horizontal="right" wrapText="1"/>
      <protection/>
    </xf>
    <xf numFmtId="0" fontId="0" fillId="0" borderId="0" xfId="0" applyAlignment="1" applyProtection="1">
      <alignment horizontal="right"/>
      <protection/>
    </xf>
    <xf numFmtId="0" fontId="3" fillId="0" borderId="13" xfId="0" applyFont="1" applyBorder="1" applyAlignment="1" applyProtection="1">
      <alignment/>
      <protection/>
    </xf>
    <xf numFmtId="0" fontId="14" fillId="6" borderId="0" xfId="0" applyFont="1" applyFill="1" applyAlignment="1" applyProtection="1" quotePrefix="1">
      <alignment/>
      <protection/>
    </xf>
    <xf numFmtId="0" fontId="2" fillId="0" borderId="13"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horizontal="right" wrapText="1"/>
      <protection/>
    </xf>
    <xf numFmtId="0" fontId="0" fillId="0" borderId="16" xfId="0" applyBorder="1" applyAlignment="1" applyProtection="1">
      <alignment horizontal="right"/>
      <protection/>
    </xf>
    <xf numFmtId="0" fontId="0" fillId="0" borderId="16" xfId="0" applyBorder="1" applyAlignment="1" applyProtection="1">
      <alignment/>
      <protection/>
    </xf>
    <xf numFmtId="0" fontId="0" fillId="0" borderId="17" xfId="0" applyBorder="1" applyAlignment="1" applyProtection="1">
      <alignment/>
      <protection/>
    </xf>
    <xf numFmtId="0" fontId="20" fillId="0" borderId="13" xfId="0" applyFont="1" applyBorder="1" applyAlignment="1" applyProtection="1">
      <alignment horizontal="left"/>
      <protection/>
    </xf>
    <xf numFmtId="0" fontId="2" fillId="0" borderId="0" xfId="0" applyFont="1" applyBorder="1" applyAlignment="1" applyProtection="1">
      <alignment horizontal="right" wrapText="1"/>
      <protection/>
    </xf>
    <xf numFmtId="0" fontId="2" fillId="0" borderId="0" xfId="0" applyFont="1" applyBorder="1" applyAlignment="1" applyProtection="1">
      <alignment horizontal="right"/>
      <protection/>
    </xf>
    <xf numFmtId="0" fontId="2" fillId="0" borderId="40" xfId="0" applyFont="1" applyBorder="1" applyAlignment="1" applyProtection="1">
      <alignment/>
      <protection/>
    </xf>
    <xf numFmtId="0" fontId="0" fillId="0" borderId="13" xfId="0" applyBorder="1" applyAlignment="1" applyProtection="1">
      <alignment horizontal="left"/>
      <protection/>
    </xf>
    <xf numFmtId="0" fontId="14" fillId="24" borderId="32" xfId="0" applyFont="1" applyFill="1" applyBorder="1" applyAlignment="1" applyProtection="1">
      <alignment horizontal="left"/>
      <protection/>
    </xf>
    <xf numFmtId="0" fontId="27" fillId="23" borderId="28" xfId="53" applyFont="1" applyFill="1" applyBorder="1" applyAlignment="1" applyProtection="1">
      <alignment horizontal="center"/>
      <protection/>
    </xf>
    <xf numFmtId="0" fontId="0" fillId="0" borderId="41" xfId="0" applyFill="1" applyBorder="1" applyAlignment="1">
      <alignment horizontal="left"/>
    </xf>
    <xf numFmtId="0" fontId="0" fillId="0" borderId="20" xfId="0" applyFill="1" applyBorder="1" applyAlignment="1" applyProtection="1">
      <alignment horizontal="center"/>
      <protection locked="0"/>
    </xf>
    <xf numFmtId="0" fontId="13" fillId="24" borderId="0" xfId="0" applyFont="1" applyFill="1" applyBorder="1" applyAlignment="1">
      <alignment horizontal="center"/>
    </xf>
    <xf numFmtId="0" fontId="6" fillId="0" borderId="42" xfId="53" applyFill="1" applyBorder="1" applyAlignment="1" applyProtection="1">
      <alignment horizontal="left"/>
      <protection locked="0"/>
    </xf>
    <xf numFmtId="0" fontId="0" fillId="0" borderId="36" xfId="0" applyFill="1" applyBorder="1" applyAlignment="1" applyProtection="1">
      <alignment horizontal="left"/>
      <protection locked="0"/>
    </xf>
    <xf numFmtId="0" fontId="0" fillId="0" borderId="43" xfId="0" applyFill="1" applyBorder="1" applyAlignment="1" applyProtection="1">
      <alignment horizontal="left"/>
      <protection locked="0"/>
    </xf>
    <xf numFmtId="0" fontId="0" fillId="0" borderId="44" xfId="0" applyFill="1" applyBorder="1" applyAlignment="1">
      <alignment horizontal="left"/>
    </xf>
    <xf numFmtId="0" fontId="0" fillId="0" borderId="45" xfId="0" applyFill="1" applyBorder="1" applyAlignment="1">
      <alignment horizontal="left"/>
    </xf>
    <xf numFmtId="0" fontId="0" fillId="0" borderId="46" xfId="0" applyFill="1" applyBorder="1" applyAlignment="1">
      <alignment horizontal="left"/>
    </xf>
    <xf numFmtId="0" fontId="0" fillId="0" borderId="47" xfId="0" applyFill="1" applyBorder="1" applyAlignment="1">
      <alignment horizontal="left"/>
    </xf>
    <xf numFmtId="0" fontId="0" fillId="0" borderId="48" xfId="0" applyFill="1" applyBorder="1" applyAlignment="1" applyProtection="1">
      <alignment horizontal="left"/>
      <protection locked="0"/>
    </xf>
    <xf numFmtId="0" fontId="0" fillId="0" borderId="49" xfId="0" applyFill="1" applyBorder="1" applyAlignment="1" applyProtection="1">
      <alignment horizontal="left"/>
      <protection locked="0"/>
    </xf>
    <xf numFmtId="0" fontId="4" fillId="22" borderId="50" xfId="0" applyFont="1" applyFill="1" applyBorder="1" applyAlignment="1">
      <alignment horizontal="left" vertical="center" wrapText="1"/>
    </xf>
    <xf numFmtId="0" fontId="4" fillId="22" borderId="51" xfId="0" applyFont="1" applyFill="1" applyBorder="1" applyAlignment="1">
      <alignment horizontal="left" vertical="center" wrapText="1"/>
    </xf>
    <xf numFmtId="0" fontId="4" fillId="22" borderId="52" xfId="0" applyFont="1" applyFill="1" applyBorder="1" applyAlignment="1">
      <alignment horizontal="left" vertical="center" wrapText="1"/>
    </xf>
    <xf numFmtId="0" fontId="0" fillId="0" borderId="20" xfId="0"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4" fillId="22" borderId="50" xfId="0" applyFont="1" applyFill="1" applyBorder="1" applyAlignment="1">
      <alignment vertical="center" wrapText="1"/>
    </xf>
    <xf numFmtId="0" fontId="4" fillId="22" borderId="53" xfId="0" applyFont="1" applyFill="1" applyBorder="1" applyAlignment="1">
      <alignment vertical="center"/>
    </xf>
    <xf numFmtId="0" fontId="0" fillId="0" borderId="54" xfId="0" applyFill="1" applyBorder="1" applyAlignment="1">
      <alignment horizontal="left"/>
    </xf>
    <xf numFmtId="0" fontId="0" fillId="0" borderId="55"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19" fillId="24" borderId="0" xfId="0" applyFont="1" applyFill="1" applyBorder="1" applyAlignment="1">
      <alignment horizontal="left"/>
    </xf>
    <xf numFmtId="0" fontId="0" fillId="0" borderId="20" xfId="0" applyBorder="1" applyAlignment="1" applyProtection="1">
      <alignment horizontal="center" vertical="center" wrapText="1"/>
      <protection locked="0"/>
    </xf>
    <xf numFmtId="0" fontId="4" fillId="22" borderId="22" xfId="0" applyFont="1" applyFill="1" applyBorder="1" applyAlignment="1">
      <alignment horizontal="left" vertical="center"/>
    </xf>
    <xf numFmtId="0" fontId="4" fillId="22" borderId="23" xfId="0" applyFont="1" applyFill="1" applyBorder="1" applyAlignment="1">
      <alignment horizontal="left" vertical="center"/>
    </xf>
    <xf numFmtId="0" fontId="4" fillId="22" borderId="50" xfId="0" applyFont="1" applyFill="1" applyBorder="1" applyAlignment="1">
      <alignment horizontal="left" vertical="center"/>
    </xf>
    <xf numFmtId="0" fontId="4" fillId="22" borderId="52" xfId="0" applyFont="1" applyFill="1" applyBorder="1" applyAlignment="1">
      <alignment horizontal="left" vertical="center"/>
    </xf>
    <xf numFmtId="0" fontId="4" fillId="22" borderId="58" xfId="0" applyFont="1" applyFill="1" applyBorder="1" applyAlignment="1">
      <alignment horizontal="left" vertical="center"/>
    </xf>
    <xf numFmtId="0" fontId="4" fillId="22" borderId="59" xfId="0" applyFont="1" applyFill="1" applyBorder="1" applyAlignment="1">
      <alignment horizontal="left" vertical="center"/>
    </xf>
    <xf numFmtId="0" fontId="0" fillId="0" borderId="42" xfId="0" applyFill="1" applyBorder="1" applyAlignment="1" applyProtection="1">
      <alignment horizontal="left" vertical="center"/>
      <protection locked="0"/>
    </xf>
    <xf numFmtId="0" fontId="0" fillId="0" borderId="36" xfId="0" applyFill="1" applyBorder="1" applyAlignment="1" applyProtection="1">
      <alignment horizontal="left" vertical="center"/>
      <protection locked="0"/>
    </xf>
    <xf numFmtId="0" fontId="0" fillId="0" borderId="43" xfId="0" applyFill="1" applyBorder="1" applyAlignment="1" applyProtection="1">
      <alignment horizontal="left" vertical="center"/>
      <protection locked="0"/>
    </xf>
    <xf numFmtId="0" fontId="19" fillId="0" borderId="0" xfId="0" applyFont="1" applyFill="1" applyBorder="1" applyAlignment="1">
      <alignment horizontal="left"/>
    </xf>
    <xf numFmtId="0" fontId="19" fillId="0" borderId="14" xfId="0" applyFont="1" applyFill="1" applyBorder="1" applyAlignment="1">
      <alignment horizontal="left"/>
    </xf>
    <xf numFmtId="0" fontId="1" fillId="0" borderId="0" xfId="0" applyFont="1" applyFill="1" applyBorder="1" applyAlignment="1">
      <alignment horizontal="left"/>
    </xf>
    <xf numFmtId="0" fontId="6" fillId="0" borderId="53" xfId="53" applyFill="1" applyBorder="1" applyAlignment="1" applyProtection="1">
      <alignment horizontal="left" vertical="center"/>
      <protection locked="0"/>
    </xf>
    <xf numFmtId="0" fontId="0" fillId="0" borderId="48" xfId="0" applyFill="1" applyBorder="1" applyAlignment="1" applyProtection="1">
      <alignment horizontal="left" vertical="center"/>
      <protection locked="0"/>
    </xf>
    <xf numFmtId="0" fontId="0" fillId="0" borderId="49" xfId="0" applyFill="1" applyBorder="1" applyAlignment="1" applyProtection="1">
      <alignment horizontal="left" vertical="center"/>
      <protection locked="0"/>
    </xf>
    <xf numFmtId="49" fontId="0" fillId="0" borderId="42" xfId="0" applyNumberFormat="1" applyFill="1" applyBorder="1" applyAlignment="1" applyProtection="1">
      <alignment horizontal="left" vertical="center"/>
      <protection locked="0"/>
    </xf>
    <xf numFmtId="49" fontId="0" fillId="0" borderId="36" xfId="0" applyNumberFormat="1" applyFill="1" applyBorder="1" applyAlignment="1" applyProtection="1">
      <alignment horizontal="left" vertical="center"/>
      <protection locked="0"/>
    </xf>
    <xf numFmtId="49" fontId="0" fillId="0" borderId="43" xfId="0" applyNumberFormat="1" applyFill="1" applyBorder="1" applyAlignment="1" applyProtection="1">
      <alignment horizontal="left" vertical="center"/>
      <protection locked="0"/>
    </xf>
    <xf numFmtId="176" fontId="0" fillId="0" borderId="22" xfId="0" applyNumberFormat="1" applyFill="1" applyBorder="1" applyAlignment="1" applyProtection="1">
      <alignment horizontal="center" vertical="center"/>
      <protection locked="0"/>
    </xf>
    <xf numFmtId="176" fontId="0" fillId="0" borderId="60" xfId="0" applyNumberFormat="1" applyFill="1" applyBorder="1" applyAlignment="1" applyProtection="1">
      <alignment horizontal="center" vertical="center"/>
      <protection locked="0"/>
    </xf>
    <xf numFmtId="176" fontId="0" fillId="0" borderId="23" xfId="0" applyNumberFormat="1" applyFill="1" applyBorder="1" applyAlignment="1" applyProtection="1">
      <alignment horizontal="center" vertical="center"/>
      <protection locked="0"/>
    </xf>
    <xf numFmtId="0" fontId="4" fillId="22" borderId="22" xfId="0" applyFont="1" applyFill="1" applyBorder="1" applyAlignment="1">
      <alignment horizontal="left" vertical="center" wrapText="1"/>
    </xf>
    <xf numFmtId="0" fontId="4" fillId="22" borderId="23" xfId="0" applyFont="1" applyFill="1" applyBorder="1" applyAlignment="1">
      <alignment horizontal="left" vertical="center" wrapText="1"/>
    </xf>
    <xf numFmtId="178" fontId="0" fillId="0" borderId="60" xfId="0" applyNumberFormat="1" applyFill="1" applyBorder="1" applyAlignment="1" applyProtection="1">
      <alignment horizontal="center" vertical="center"/>
      <protection locked="0"/>
    </xf>
    <xf numFmtId="178" fontId="0" fillId="0" borderId="23" xfId="0" applyNumberFormat="1" applyFill="1" applyBorder="1" applyAlignment="1" applyProtection="1">
      <alignment horizontal="center" vertical="center"/>
      <protection locked="0"/>
    </xf>
    <xf numFmtId="178" fontId="0" fillId="0" borderId="22" xfId="0" applyNumberFormat="1" applyFill="1" applyBorder="1" applyAlignment="1" applyProtection="1">
      <alignment horizontal="center" vertical="center"/>
      <protection locked="0"/>
    </xf>
    <xf numFmtId="0" fontId="0" fillId="0" borderId="20"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26" fillId="0" borderId="22" xfId="53" applyFont="1" applyBorder="1" applyAlignment="1" applyProtection="1">
      <alignment horizontal="center" vertical="center"/>
      <protection locked="0"/>
    </xf>
    <xf numFmtId="0" fontId="26" fillId="0" borderId="60" xfId="53" applyFont="1" applyBorder="1" applyAlignment="1" applyProtection="1">
      <alignment horizontal="center" vertical="center"/>
      <protection locked="0"/>
    </xf>
    <xf numFmtId="0" fontId="26" fillId="0" borderId="23" xfId="53" applyFont="1" applyBorder="1" applyAlignment="1" applyProtection="1">
      <alignment horizontal="center" vertical="center"/>
      <protection locked="0"/>
    </xf>
    <xf numFmtId="0" fontId="0" fillId="0" borderId="42" xfId="0" applyFill="1" applyBorder="1" applyAlignment="1" applyProtection="1">
      <alignment horizontal="left"/>
      <protection locked="0"/>
    </xf>
    <xf numFmtId="49" fontId="0" fillId="0" borderId="42" xfId="0" applyNumberFormat="1" applyFill="1" applyBorder="1" applyAlignment="1" applyProtection="1">
      <alignment horizontal="left"/>
      <protection locked="0"/>
    </xf>
    <xf numFmtId="49" fontId="0" fillId="0" borderId="36" xfId="0" applyNumberFormat="1" applyFill="1" applyBorder="1" applyAlignment="1" applyProtection="1">
      <alignment horizontal="left"/>
      <protection locked="0"/>
    </xf>
    <xf numFmtId="49" fontId="0" fillId="0" borderId="43" xfId="0" applyNumberFormat="1" applyFill="1" applyBorder="1" applyAlignment="1" applyProtection="1">
      <alignment horizontal="left"/>
      <protection locked="0"/>
    </xf>
    <xf numFmtId="0" fontId="5" fillId="0" borderId="0" xfId="0" applyFont="1" applyFill="1" applyBorder="1" applyAlignment="1">
      <alignment horizontal="left" wrapText="1"/>
    </xf>
    <xf numFmtId="0" fontId="1" fillId="0" borderId="0" xfId="0" applyFont="1" applyFill="1" applyBorder="1" applyAlignment="1">
      <alignment horizontal="left" wrapText="1"/>
    </xf>
    <xf numFmtId="49" fontId="2" fillId="0" borderId="61" xfId="0" applyNumberFormat="1" applyFont="1" applyFill="1" applyBorder="1" applyAlignment="1" applyProtection="1">
      <alignment horizontal="center" vertical="center" wrapText="1"/>
      <protection locked="0"/>
    </xf>
    <xf numFmtId="49" fontId="2" fillId="0" borderId="59" xfId="0" applyNumberFormat="1" applyFont="1" applyFill="1" applyBorder="1" applyAlignment="1" applyProtection="1">
      <alignment horizontal="center" vertical="center" wrapText="1"/>
      <protection locked="0"/>
    </xf>
    <xf numFmtId="49" fontId="0" fillId="0" borderId="60" xfId="0" applyNumberFormat="1" applyFill="1" applyBorder="1" applyAlignment="1" applyProtection="1">
      <alignment horizontal="center" vertical="center" wrapText="1"/>
      <protection locked="0"/>
    </xf>
    <xf numFmtId="49" fontId="0" fillId="0" borderId="23" xfId="0" applyNumberFormat="1" applyFill="1" applyBorder="1" applyAlignment="1" applyProtection="1">
      <alignment horizontal="center" vertical="center" wrapText="1"/>
      <protection locked="0"/>
    </xf>
    <xf numFmtId="0" fontId="0" fillId="0" borderId="60" xfId="0" applyFill="1" applyBorder="1" applyAlignment="1" applyProtection="1">
      <alignment horizontal="left"/>
      <protection locked="0"/>
    </xf>
    <xf numFmtId="0" fontId="0" fillId="0" borderId="23" xfId="0" applyFill="1" applyBorder="1" applyAlignment="1" applyProtection="1">
      <alignment horizontal="left"/>
      <protection locked="0"/>
    </xf>
    <xf numFmtId="0" fontId="2" fillId="0" borderId="22" xfId="0" applyFont="1" applyFill="1" applyBorder="1" applyAlignment="1" applyProtection="1">
      <alignment horizontal="center" vertical="center"/>
      <protection locked="0"/>
    </xf>
    <xf numFmtId="0" fontId="0" fillId="0" borderId="60" xfId="0" applyBorder="1" applyAlignment="1">
      <alignment/>
    </xf>
    <xf numFmtId="0" fontId="0" fillId="0" borderId="23" xfId="0" applyBorder="1" applyAlignment="1">
      <alignment/>
    </xf>
    <xf numFmtId="179" fontId="2" fillId="0" borderId="42" xfId="0" applyNumberFormat="1" applyFont="1" applyFill="1" applyBorder="1" applyAlignment="1" applyProtection="1">
      <alignment horizontal="center" vertical="center"/>
      <protection locked="0"/>
    </xf>
    <xf numFmtId="179" fontId="2" fillId="0" borderId="36" xfId="0" applyNumberFormat="1" applyFont="1" applyFill="1" applyBorder="1" applyAlignment="1" applyProtection="1">
      <alignment horizontal="center" vertical="center"/>
      <protection locked="0"/>
    </xf>
    <xf numFmtId="179" fontId="2" fillId="0" borderId="43" xfId="0" applyNumberFormat="1"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62" xfId="0" applyFill="1" applyBorder="1" applyAlignment="1" applyProtection="1">
      <alignment horizontal="left" vertical="center"/>
      <protection locked="0"/>
    </xf>
    <xf numFmtId="0" fontId="0" fillId="0" borderId="63" xfId="0" applyFill="1" applyBorder="1" applyAlignment="1" applyProtection="1">
      <alignment horizontal="left" vertical="center"/>
      <protection locked="0"/>
    </xf>
    <xf numFmtId="0" fontId="0" fillId="0" borderId="64" xfId="0" applyFill="1" applyBorder="1" applyAlignment="1" applyProtection="1">
      <alignment horizontal="left" vertical="center"/>
      <protection locked="0"/>
    </xf>
    <xf numFmtId="179" fontId="0" fillId="0" borderId="42" xfId="0" applyNumberFormat="1" applyFill="1" applyBorder="1" applyAlignment="1" applyProtection="1">
      <alignment horizontal="center" vertical="center"/>
      <protection locked="0"/>
    </xf>
    <xf numFmtId="179" fontId="0" fillId="0" borderId="36" xfId="0" applyNumberFormat="1" applyFill="1" applyBorder="1" applyAlignment="1" applyProtection="1">
      <alignment horizontal="center" vertical="center"/>
      <protection locked="0"/>
    </xf>
    <xf numFmtId="179" fontId="0" fillId="0" borderId="43" xfId="0" applyNumberFormat="1" applyFill="1" applyBorder="1" applyAlignment="1" applyProtection="1">
      <alignment horizontal="center" vertical="center"/>
      <protection locked="0"/>
    </xf>
    <xf numFmtId="0" fontId="1" fillId="0" borderId="16" xfId="0" applyFont="1" applyFill="1" applyBorder="1" applyAlignment="1">
      <alignment horizontal="left"/>
    </xf>
    <xf numFmtId="180" fontId="0" fillId="0" borderId="53" xfId="0" applyNumberFormat="1" applyFill="1" applyBorder="1" applyAlignment="1" applyProtection="1">
      <alignment horizontal="left"/>
      <protection locked="0"/>
    </xf>
    <xf numFmtId="180" fontId="0" fillId="0" borderId="48" xfId="0" applyNumberFormat="1" applyFill="1" applyBorder="1" applyAlignment="1" applyProtection="1">
      <alignment horizontal="left"/>
      <protection locked="0"/>
    </xf>
    <xf numFmtId="180" fontId="0" fillId="0" borderId="49" xfId="0" applyNumberFormat="1" applyFill="1" applyBorder="1" applyAlignment="1" applyProtection="1">
      <alignment horizontal="left"/>
      <protection locked="0"/>
    </xf>
    <xf numFmtId="0" fontId="2" fillId="0" borderId="0" xfId="0" applyFont="1" applyFill="1" applyBorder="1" applyAlignment="1">
      <alignment horizontal="left"/>
    </xf>
    <xf numFmtId="0" fontId="7" fillId="0" borderId="0" xfId="0" applyFont="1" applyFill="1" applyBorder="1" applyAlignment="1">
      <alignment horizontal="left" vertical="center" wrapText="1"/>
    </xf>
    <xf numFmtId="0" fontId="16" fillId="0" borderId="0" xfId="0" applyFont="1" applyFill="1" applyBorder="1" applyAlignment="1">
      <alignment vertical="center" wrapText="1"/>
    </xf>
    <xf numFmtId="0" fontId="0" fillId="0" borderId="0" xfId="0" applyAlignment="1">
      <alignment vertical="center" wrapText="1"/>
    </xf>
    <xf numFmtId="0" fontId="0" fillId="0" borderId="62" xfId="0" applyFill="1" applyBorder="1" applyAlignment="1" applyProtection="1">
      <alignment horizontal="left"/>
      <protection locked="0"/>
    </xf>
    <xf numFmtId="0" fontId="0" fillId="0" borderId="63" xfId="0" applyFill="1" applyBorder="1" applyAlignment="1" applyProtection="1">
      <alignment horizontal="left"/>
      <protection locked="0"/>
    </xf>
    <xf numFmtId="0" fontId="0" fillId="0" borderId="64" xfId="0"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45"/>
        </patternFill>
      </fill>
    </dxf>
    <dxf>
      <fill>
        <patternFill>
          <bgColor indexed="5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4.jpeg" /><Relationship Id="rId2" Type="http://schemas.openxmlformats.org/officeDocument/2006/relationships/image" Target="../media/image124.emf" /><Relationship Id="rId3" Type="http://schemas.openxmlformats.org/officeDocument/2006/relationships/image" Target="../media/image15.emf" /><Relationship Id="rId4" Type="http://schemas.openxmlformats.org/officeDocument/2006/relationships/image" Target="../media/image132.emf" /><Relationship Id="rId5" Type="http://schemas.openxmlformats.org/officeDocument/2006/relationships/image" Target="../media/image80.emf" /><Relationship Id="rId6" Type="http://schemas.openxmlformats.org/officeDocument/2006/relationships/image" Target="../media/image32.emf" /><Relationship Id="rId7" Type="http://schemas.openxmlformats.org/officeDocument/2006/relationships/image" Target="../media/image122.emf" /><Relationship Id="rId8" Type="http://schemas.openxmlformats.org/officeDocument/2006/relationships/image" Target="../media/image28.emf" /><Relationship Id="rId9" Type="http://schemas.openxmlformats.org/officeDocument/2006/relationships/image" Target="../media/image126.emf" /><Relationship Id="rId10" Type="http://schemas.openxmlformats.org/officeDocument/2006/relationships/image" Target="../media/image36.emf" /><Relationship Id="rId11" Type="http://schemas.openxmlformats.org/officeDocument/2006/relationships/image" Target="../media/image37.emf" /><Relationship Id="rId12" Type="http://schemas.openxmlformats.org/officeDocument/2006/relationships/image" Target="../media/image8.emf" /><Relationship Id="rId13" Type="http://schemas.openxmlformats.org/officeDocument/2006/relationships/image" Target="../media/image12.emf" /><Relationship Id="rId14" Type="http://schemas.openxmlformats.org/officeDocument/2006/relationships/image" Target="../media/image57.emf" /><Relationship Id="rId15" Type="http://schemas.openxmlformats.org/officeDocument/2006/relationships/image" Target="../media/image59.emf" /><Relationship Id="rId16" Type="http://schemas.openxmlformats.org/officeDocument/2006/relationships/image" Target="../media/image51.emf" /><Relationship Id="rId17" Type="http://schemas.openxmlformats.org/officeDocument/2006/relationships/image" Target="../media/image70.emf" /><Relationship Id="rId18" Type="http://schemas.openxmlformats.org/officeDocument/2006/relationships/image" Target="../media/image91.emf" /><Relationship Id="rId19" Type="http://schemas.openxmlformats.org/officeDocument/2006/relationships/image" Target="../media/image74.emf" /><Relationship Id="rId20" Type="http://schemas.openxmlformats.org/officeDocument/2006/relationships/image" Target="../media/image63.emf" /><Relationship Id="rId21" Type="http://schemas.openxmlformats.org/officeDocument/2006/relationships/image" Target="../media/image94.emf" /><Relationship Id="rId22" Type="http://schemas.openxmlformats.org/officeDocument/2006/relationships/image" Target="../media/image31.emf" /><Relationship Id="rId23" Type="http://schemas.openxmlformats.org/officeDocument/2006/relationships/image" Target="../media/image69.emf" /><Relationship Id="rId24" Type="http://schemas.openxmlformats.org/officeDocument/2006/relationships/image" Target="../media/image64.emf" /><Relationship Id="rId25" Type="http://schemas.openxmlformats.org/officeDocument/2006/relationships/image" Target="../media/image48.emf" /><Relationship Id="rId26" Type="http://schemas.openxmlformats.org/officeDocument/2006/relationships/image" Target="../media/image46.emf" /><Relationship Id="rId27" Type="http://schemas.openxmlformats.org/officeDocument/2006/relationships/image" Target="../media/image30.emf" /><Relationship Id="rId28" Type="http://schemas.openxmlformats.org/officeDocument/2006/relationships/image" Target="../media/image6.emf" /><Relationship Id="rId29" Type="http://schemas.openxmlformats.org/officeDocument/2006/relationships/image" Target="../media/image108.emf" /><Relationship Id="rId30" Type="http://schemas.openxmlformats.org/officeDocument/2006/relationships/image" Target="../media/image97.emf" /><Relationship Id="rId31" Type="http://schemas.openxmlformats.org/officeDocument/2006/relationships/image" Target="../media/image96.emf" /><Relationship Id="rId32" Type="http://schemas.openxmlformats.org/officeDocument/2006/relationships/image" Target="../media/image16.emf" /><Relationship Id="rId33" Type="http://schemas.openxmlformats.org/officeDocument/2006/relationships/image" Target="../media/image116.emf" /><Relationship Id="rId34" Type="http://schemas.openxmlformats.org/officeDocument/2006/relationships/image" Target="../media/image110.emf" /><Relationship Id="rId35" Type="http://schemas.openxmlformats.org/officeDocument/2006/relationships/image" Target="../media/image100.emf" /><Relationship Id="rId36" Type="http://schemas.openxmlformats.org/officeDocument/2006/relationships/image" Target="../media/image85.emf" /><Relationship Id="rId37" Type="http://schemas.openxmlformats.org/officeDocument/2006/relationships/image" Target="../media/image13.emf" /><Relationship Id="rId38" Type="http://schemas.openxmlformats.org/officeDocument/2006/relationships/image" Target="../media/image35.emf" /><Relationship Id="rId39" Type="http://schemas.openxmlformats.org/officeDocument/2006/relationships/image" Target="../media/image20.emf" /><Relationship Id="rId40" Type="http://schemas.openxmlformats.org/officeDocument/2006/relationships/image" Target="../media/image95.emf" /><Relationship Id="rId41" Type="http://schemas.openxmlformats.org/officeDocument/2006/relationships/image" Target="../media/image112.emf" /><Relationship Id="rId42" Type="http://schemas.openxmlformats.org/officeDocument/2006/relationships/image" Target="../media/image73.emf" /><Relationship Id="rId43" Type="http://schemas.openxmlformats.org/officeDocument/2006/relationships/image" Target="../media/image123.emf" /><Relationship Id="rId44" Type="http://schemas.openxmlformats.org/officeDocument/2006/relationships/image" Target="../media/image58.emf" /><Relationship Id="rId45" Type="http://schemas.openxmlformats.org/officeDocument/2006/relationships/image" Target="../media/image1.emf" /><Relationship Id="rId46" Type="http://schemas.openxmlformats.org/officeDocument/2006/relationships/image" Target="../media/image50.emf" /><Relationship Id="rId47" Type="http://schemas.openxmlformats.org/officeDocument/2006/relationships/image" Target="../media/image103.emf" /><Relationship Id="rId48" Type="http://schemas.openxmlformats.org/officeDocument/2006/relationships/image" Target="../media/image25.emf" /><Relationship Id="rId49" Type="http://schemas.openxmlformats.org/officeDocument/2006/relationships/image" Target="../media/image75.emf" /><Relationship Id="rId50" Type="http://schemas.openxmlformats.org/officeDocument/2006/relationships/image" Target="../media/image18.emf" /><Relationship Id="rId51" Type="http://schemas.openxmlformats.org/officeDocument/2006/relationships/image" Target="../media/image118.emf" /><Relationship Id="rId52" Type="http://schemas.openxmlformats.org/officeDocument/2006/relationships/image" Target="../media/image117.emf" /><Relationship Id="rId53" Type="http://schemas.openxmlformats.org/officeDocument/2006/relationships/image" Target="../media/image127.emf" /><Relationship Id="rId54" Type="http://schemas.openxmlformats.org/officeDocument/2006/relationships/image" Target="../media/image56.emf" /><Relationship Id="rId55" Type="http://schemas.openxmlformats.org/officeDocument/2006/relationships/image" Target="../media/image53.emf" /><Relationship Id="rId56" Type="http://schemas.openxmlformats.org/officeDocument/2006/relationships/image" Target="../media/image10.emf" /><Relationship Id="rId57" Type="http://schemas.openxmlformats.org/officeDocument/2006/relationships/image" Target="../media/image7.emf" /><Relationship Id="rId58" Type="http://schemas.openxmlformats.org/officeDocument/2006/relationships/image" Target="../media/image131.emf" /><Relationship Id="rId59" Type="http://schemas.openxmlformats.org/officeDocument/2006/relationships/image" Target="../media/image3.emf" /><Relationship Id="rId60" Type="http://schemas.openxmlformats.org/officeDocument/2006/relationships/image" Target="../media/image24.emf" /><Relationship Id="rId61" Type="http://schemas.openxmlformats.org/officeDocument/2006/relationships/image" Target="../media/image106.emf" /><Relationship Id="rId62" Type="http://schemas.openxmlformats.org/officeDocument/2006/relationships/image" Target="../media/image39.emf" /><Relationship Id="rId63" Type="http://schemas.openxmlformats.org/officeDocument/2006/relationships/image" Target="../media/image44.emf" /><Relationship Id="rId64" Type="http://schemas.openxmlformats.org/officeDocument/2006/relationships/image" Target="../media/image128.emf" /><Relationship Id="rId65" Type="http://schemas.openxmlformats.org/officeDocument/2006/relationships/image" Target="../media/image87.emf" /><Relationship Id="rId66" Type="http://schemas.openxmlformats.org/officeDocument/2006/relationships/image" Target="../media/image23.emf" /><Relationship Id="rId67" Type="http://schemas.openxmlformats.org/officeDocument/2006/relationships/image" Target="../media/image38.emf" /><Relationship Id="rId68" Type="http://schemas.openxmlformats.org/officeDocument/2006/relationships/image" Target="../media/image129.emf" /><Relationship Id="rId69" Type="http://schemas.openxmlformats.org/officeDocument/2006/relationships/image" Target="../media/image14.emf" /><Relationship Id="rId70" Type="http://schemas.openxmlformats.org/officeDocument/2006/relationships/image" Target="../media/image79.emf" /><Relationship Id="rId71" Type="http://schemas.openxmlformats.org/officeDocument/2006/relationships/image" Target="../media/image119.emf" /><Relationship Id="rId72" Type="http://schemas.openxmlformats.org/officeDocument/2006/relationships/image" Target="../media/image40.emf" /><Relationship Id="rId73" Type="http://schemas.openxmlformats.org/officeDocument/2006/relationships/image" Target="../media/image121.emf" /><Relationship Id="rId74" Type="http://schemas.openxmlformats.org/officeDocument/2006/relationships/image" Target="../media/image17.emf" /><Relationship Id="rId75" Type="http://schemas.openxmlformats.org/officeDocument/2006/relationships/image" Target="../media/image62.emf" /><Relationship Id="rId76" Type="http://schemas.openxmlformats.org/officeDocument/2006/relationships/image" Target="../media/image111.emf" /><Relationship Id="rId77" Type="http://schemas.openxmlformats.org/officeDocument/2006/relationships/image" Target="../media/image90.emf" /><Relationship Id="rId78" Type="http://schemas.openxmlformats.org/officeDocument/2006/relationships/image" Target="../media/image104.emf" /><Relationship Id="rId79" Type="http://schemas.openxmlformats.org/officeDocument/2006/relationships/image" Target="../media/image130.emf" /><Relationship Id="rId80" Type="http://schemas.openxmlformats.org/officeDocument/2006/relationships/image" Target="../media/image9.emf" /><Relationship Id="rId81" Type="http://schemas.openxmlformats.org/officeDocument/2006/relationships/image" Target="../media/image65.emf" /><Relationship Id="rId82" Type="http://schemas.openxmlformats.org/officeDocument/2006/relationships/image" Target="../media/image26.emf" /><Relationship Id="rId83" Type="http://schemas.openxmlformats.org/officeDocument/2006/relationships/image" Target="../media/image42.emf" /><Relationship Id="rId84" Type="http://schemas.openxmlformats.org/officeDocument/2006/relationships/image" Target="../media/image5.emf" /><Relationship Id="rId85" Type="http://schemas.openxmlformats.org/officeDocument/2006/relationships/image" Target="../media/image19.emf" /><Relationship Id="rId86" Type="http://schemas.openxmlformats.org/officeDocument/2006/relationships/image" Target="../media/image61.emf" /><Relationship Id="rId87" Type="http://schemas.openxmlformats.org/officeDocument/2006/relationships/image" Target="../media/image125.emf" /><Relationship Id="rId88" Type="http://schemas.openxmlformats.org/officeDocument/2006/relationships/image" Target="../media/image49.emf" /><Relationship Id="rId89" Type="http://schemas.openxmlformats.org/officeDocument/2006/relationships/image" Target="../media/image76.emf" /><Relationship Id="rId90" Type="http://schemas.openxmlformats.org/officeDocument/2006/relationships/image" Target="../media/image120.emf" /><Relationship Id="rId91" Type="http://schemas.openxmlformats.org/officeDocument/2006/relationships/image" Target="../media/image88.emf" /><Relationship Id="rId92" Type="http://schemas.openxmlformats.org/officeDocument/2006/relationships/image" Target="../media/image66.emf" /><Relationship Id="rId93" Type="http://schemas.openxmlformats.org/officeDocument/2006/relationships/image" Target="../media/image72.emf" /><Relationship Id="rId94" Type="http://schemas.openxmlformats.org/officeDocument/2006/relationships/image" Target="../media/image52.emf" /><Relationship Id="rId95" Type="http://schemas.openxmlformats.org/officeDocument/2006/relationships/image" Target="../media/image102.emf" /><Relationship Id="rId96" Type="http://schemas.openxmlformats.org/officeDocument/2006/relationships/image" Target="../media/image55.emf" /><Relationship Id="rId97" Type="http://schemas.openxmlformats.org/officeDocument/2006/relationships/image" Target="../media/image33.emf" /><Relationship Id="rId98" Type="http://schemas.openxmlformats.org/officeDocument/2006/relationships/image" Target="../media/image99.emf" /><Relationship Id="rId99" Type="http://schemas.openxmlformats.org/officeDocument/2006/relationships/image" Target="../media/image68.emf" /><Relationship Id="rId100" Type="http://schemas.openxmlformats.org/officeDocument/2006/relationships/image" Target="../media/image86.emf" /><Relationship Id="rId101" Type="http://schemas.openxmlformats.org/officeDocument/2006/relationships/image" Target="../media/image54.emf" /><Relationship Id="rId102" Type="http://schemas.openxmlformats.org/officeDocument/2006/relationships/image" Target="../media/image114.emf" /><Relationship Id="rId103" Type="http://schemas.openxmlformats.org/officeDocument/2006/relationships/image" Target="../media/image115.emf" /><Relationship Id="rId104" Type="http://schemas.openxmlformats.org/officeDocument/2006/relationships/image" Target="../media/image81.emf" /><Relationship Id="rId105" Type="http://schemas.openxmlformats.org/officeDocument/2006/relationships/image" Target="../media/image67.emf" /><Relationship Id="rId106" Type="http://schemas.openxmlformats.org/officeDocument/2006/relationships/image" Target="../media/image22.emf" /><Relationship Id="rId107" Type="http://schemas.openxmlformats.org/officeDocument/2006/relationships/image" Target="../media/image43.emf" /><Relationship Id="rId108" Type="http://schemas.openxmlformats.org/officeDocument/2006/relationships/image" Target="../media/image45.emf" /><Relationship Id="rId109" Type="http://schemas.openxmlformats.org/officeDocument/2006/relationships/image" Target="../media/image109.emf" /><Relationship Id="rId110" Type="http://schemas.openxmlformats.org/officeDocument/2006/relationships/image" Target="../media/image82.emf" /><Relationship Id="rId111" Type="http://schemas.openxmlformats.org/officeDocument/2006/relationships/image" Target="../media/image89.emf" /><Relationship Id="rId112" Type="http://schemas.openxmlformats.org/officeDocument/2006/relationships/image" Target="../media/image83.emf" /><Relationship Id="rId113" Type="http://schemas.openxmlformats.org/officeDocument/2006/relationships/image" Target="../media/image92.emf" /><Relationship Id="rId114" Type="http://schemas.openxmlformats.org/officeDocument/2006/relationships/image" Target="../media/image60.emf" /><Relationship Id="rId115" Type="http://schemas.openxmlformats.org/officeDocument/2006/relationships/image" Target="../media/image113.emf" /><Relationship Id="rId116" Type="http://schemas.openxmlformats.org/officeDocument/2006/relationships/image" Target="../media/image21.emf" /><Relationship Id="rId117" Type="http://schemas.openxmlformats.org/officeDocument/2006/relationships/image" Target="../media/image78.emf" /><Relationship Id="rId118" Type="http://schemas.openxmlformats.org/officeDocument/2006/relationships/image" Target="../media/image11.emf" /><Relationship Id="rId119" Type="http://schemas.openxmlformats.org/officeDocument/2006/relationships/image" Target="../media/image71.emf" /><Relationship Id="rId120" Type="http://schemas.openxmlformats.org/officeDocument/2006/relationships/image" Target="../media/image98.emf" /><Relationship Id="rId121" Type="http://schemas.openxmlformats.org/officeDocument/2006/relationships/image" Target="../media/image27.emf" /><Relationship Id="rId122" Type="http://schemas.openxmlformats.org/officeDocument/2006/relationships/image" Target="../media/image47.emf" /><Relationship Id="rId123" Type="http://schemas.openxmlformats.org/officeDocument/2006/relationships/image" Target="../media/image2.emf" /><Relationship Id="rId124" Type="http://schemas.openxmlformats.org/officeDocument/2006/relationships/image" Target="../media/image93.emf" /><Relationship Id="rId125" Type="http://schemas.openxmlformats.org/officeDocument/2006/relationships/image" Target="../media/image107.emf" /><Relationship Id="rId126" Type="http://schemas.openxmlformats.org/officeDocument/2006/relationships/image" Target="../media/image84.emf" /><Relationship Id="rId127" Type="http://schemas.openxmlformats.org/officeDocument/2006/relationships/image" Target="../media/image77.emf" /><Relationship Id="rId128" Type="http://schemas.openxmlformats.org/officeDocument/2006/relationships/image" Target="../media/image101.emf" /><Relationship Id="rId129" Type="http://schemas.openxmlformats.org/officeDocument/2006/relationships/image" Target="../media/image105.emf" /><Relationship Id="rId130" Type="http://schemas.openxmlformats.org/officeDocument/2006/relationships/image" Target="../media/image41.emf" /><Relationship Id="rId131" Type="http://schemas.openxmlformats.org/officeDocument/2006/relationships/image" Target="../media/image4.emf" /><Relationship Id="rId132" Type="http://schemas.openxmlformats.org/officeDocument/2006/relationships/image" Target="../media/image2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514350</xdr:colOff>
      <xdr:row>0</xdr:row>
      <xdr:rowOff>0</xdr:rowOff>
    </xdr:from>
    <xdr:to>
      <xdr:col>12</xdr:col>
      <xdr:colOff>57150</xdr:colOff>
      <xdr:row>2</xdr:row>
      <xdr:rowOff>180975</xdr:rowOff>
    </xdr:to>
    <xdr:pic>
      <xdr:nvPicPr>
        <xdr:cNvPr id="1" name="Picture 342" descr="qg3side-stacked_colour(RGB)"/>
        <xdr:cNvPicPr preferRelativeResize="1">
          <a:picLocks noChangeAspect="1"/>
        </xdr:cNvPicPr>
      </xdr:nvPicPr>
      <xdr:blipFill>
        <a:blip r:embed="rId1"/>
        <a:stretch>
          <a:fillRect/>
        </a:stretch>
      </xdr:blipFill>
      <xdr:spPr>
        <a:xfrm>
          <a:off x="6562725" y="0"/>
          <a:ext cx="1962150" cy="666750"/>
        </a:xfrm>
        <a:prstGeom prst="rect">
          <a:avLst/>
        </a:prstGeom>
        <a:noFill/>
        <a:ln w="9525" cmpd="sng">
          <a:noFill/>
        </a:ln>
      </xdr:spPr>
    </xdr:pic>
    <xdr:clientData/>
  </xdr:twoCellAnchor>
  <xdr:twoCellAnchor>
    <xdr:from>
      <xdr:col>2</xdr:col>
      <xdr:colOff>266700</xdr:colOff>
      <xdr:row>77</xdr:row>
      <xdr:rowOff>19050</xdr:rowOff>
    </xdr:from>
    <xdr:to>
      <xdr:col>5</xdr:col>
      <xdr:colOff>276225</xdr:colOff>
      <xdr:row>78</xdr:row>
      <xdr:rowOff>104775</xdr:rowOff>
    </xdr:to>
    <xdr:pic>
      <xdr:nvPicPr>
        <xdr:cNvPr id="2" name="optLegislativeEssential"/>
        <xdr:cNvPicPr preferRelativeResize="1">
          <a:picLocks noChangeAspect="0"/>
        </xdr:cNvPicPr>
      </xdr:nvPicPr>
      <xdr:blipFill>
        <a:blip r:embed="rId2"/>
        <a:stretch>
          <a:fillRect/>
        </a:stretch>
      </xdr:blipFill>
      <xdr:spPr>
        <a:xfrm>
          <a:off x="3314700" y="19726275"/>
          <a:ext cx="2162175" cy="247650"/>
        </a:xfrm>
        <a:prstGeom prst="rect">
          <a:avLst/>
        </a:prstGeom>
        <a:solidFill>
          <a:srgbClr val="FFFFFF"/>
        </a:solidFill>
        <a:ln w="1" cmpd="sng">
          <a:noFill/>
        </a:ln>
      </xdr:spPr>
    </xdr:pic>
    <xdr:clientData fLocksWithSheet="0"/>
  </xdr:twoCellAnchor>
  <xdr:twoCellAnchor>
    <xdr:from>
      <xdr:col>2</xdr:col>
      <xdr:colOff>266700</xdr:colOff>
      <xdr:row>79</xdr:row>
      <xdr:rowOff>28575</xdr:rowOff>
    </xdr:from>
    <xdr:to>
      <xdr:col>5</xdr:col>
      <xdr:colOff>276225</xdr:colOff>
      <xdr:row>80</xdr:row>
      <xdr:rowOff>123825</xdr:rowOff>
    </xdr:to>
    <xdr:pic>
      <xdr:nvPicPr>
        <xdr:cNvPr id="3" name="optLegislativeImportant"/>
        <xdr:cNvPicPr preferRelativeResize="1">
          <a:picLocks noChangeAspect="0"/>
        </xdr:cNvPicPr>
      </xdr:nvPicPr>
      <xdr:blipFill>
        <a:blip r:embed="rId3"/>
        <a:stretch>
          <a:fillRect/>
        </a:stretch>
      </xdr:blipFill>
      <xdr:spPr>
        <a:xfrm>
          <a:off x="3314700" y="20059650"/>
          <a:ext cx="2162175" cy="257175"/>
        </a:xfrm>
        <a:prstGeom prst="rect">
          <a:avLst/>
        </a:prstGeom>
        <a:solidFill>
          <a:srgbClr val="FFFFFF"/>
        </a:solidFill>
        <a:ln w="1" cmpd="sng">
          <a:noFill/>
        </a:ln>
      </xdr:spPr>
    </xdr:pic>
    <xdr:clientData fLocksWithSheet="0"/>
  </xdr:twoCellAnchor>
  <xdr:twoCellAnchor>
    <xdr:from>
      <xdr:col>2</xdr:col>
      <xdr:colOff>266700</xdr:colOff>
      <xdr:row>81</xdr:row>
      <xdr:rowOff>28575</xdr:rowOff>
    </xdr:from>
    <xdr:to>
      <xdr:col>5</xdr:col>
      <xdr:colOff>276225</xdr:colOff>
      <xdr:row>82</xdr:row>
      <xdr:rowOff>123825</xdr:rowOff>
    </xdr:to>
    <xdr:pic>
      <xdr:nvPicPr>
        <xdr:cNvPr id="4" name="optLegislativeNotLinked"/>
        <xdr:cNvPicPr preferRelativeResize="1">
          <a:picLocks noChangeAspect="0"/>
        </xdr:cNvPicPr>
      </xdr:nvPicPr>
      <xdr:blipFill>
        <a:blip r:embed="rId4"/>
        <a:stretch>
          <a:fillRect/>
        </a:stretch>
      </xdr:blipFill>
      <xdr:spPr>
        <a:xfrm>
          <a:off x="3314700" y="20383500"/>
          <a:ext cx="2162175" cy="257175"/>
        </a:xfrm>
        <a:prstGeom prst="rect">
          <a:avLst/>
        </a:prstGeom>
        <a:solidFill>
          <a:srgbClr val="FFFFFF"/>
        </a:solidFill>
        <a:ln w="1" cmpd="sng">
          <a:noFill/>
        </a:ln>
      </xdr:spPr>
    </xdr:pic>
    <xdr:clientData fLocksWithSheet="0"/>
  </xdr:twoCellAnchor>
  <xdr:twoCellAnchor editAs="oneCell">
    <xdr:from>
      <xdr:col>2</xdr:col>
      <xdr:colOff>238125</xdr:colOff>
      <xdr:row>108</xdr:row>
      <xdr:rowOff>38100</xdr:rowOff>
    </xdr:from>
    <xdr:to>
      <xdr:col>5</xdr:col>
      <xdr:colOff>238125</xdr:colOff>
      <xdr:row>109</xdr:row>
      <xdr:rowOff>133350</xdr:rowOff>
    </xdr:to>
    <xdr:pic>
      <xdr:nvPicPr>
        <xdr:cNvPr id="5" name="optKeyStrategicYes"/>
        <xdr:cNvPicPr preferRelativeResize="1">
          <a:picLocks noChangeAspect="0"/>
        </xdr:cNvPicPr>
      </xdr:nvPicPr>
      <xdr:blipFill>
        <a:blip r:embed="rId5"/>
        <a:stretch>
          <a:fillRect/>
        </a:stretch>
      </xdr:blipFill>
      <xdr:spPr>
        <a:xfrm>
          <a:off x="3286125" y="24936450"/>
          <a:ext cx="2152650" cy="257175"/>
        </a:xfrm>
        <a:prstGeom prst="rect">
          <a:avLst/>
        </a:prstGeom>
        <a:solidFill>
          <a:srgbClr val="FFFFFF"/>
        </a:solidFill>
        <a:ln w="1" cmpd="sng">
          <a:noFill/>
        </a:ln>
      </xdr:spPr>
    </xdr:pic>
    <xdr:clientData fLocksWithSheet="0"/>
  </xdr:twoCellAnchor>
  <xdr:twoCellAnchor editAs="oneCell">
    <xdr:from>
      <xdr:col>2</xdr:col>
      <xdr:colOff>238125</xdr:colOff>
      <xdr:row>110</xdr:row>
      <xdr:rowOff>19050</xdr:rowOff>
    </xdr:from>
    <xdr:to>
      <xdr:col>5</xdr:col>
      <xdr:colOff>238125</xdr:colOff>
      <xdr:row>111</xdr:row>
      <xdr:rowOff>114300</xdr:rowOff>
    </xdr:to>
    <xdr:pic>
      <xdr:nvPicPr>
        <xdr:cNvPr id="6" name="optKeyStrategicNo"/>
        <xdr:cNvPicPr preferRelativeResize="1">
          <a:picLocks noChangeAspect="0"/>
        </xdr:cNvPicPr>
      </xdr:nvPicPr>
      <xdr:blipFill>
        <a:blip r:embed="rId6"/>
        <a:stretch>
          <a:fillRect/>
        </a:stretch>
      </xdr:blipFill>
      <xdr:spPr>
        <a:xfrm>
          <a:off x="3286125" y="25241250"/>
          <a:ext cx="2152650" cy="257175"/>
        </a:xfrm>
        <a:prstGeom prst="rect">
          <a:avLst/>
        </a:prstGeom>
        <a:solidFill>
          <a:srgbClr val="FFFFFF"/>
        </a:solidFill>
        <a:ln w="1" cmpd="sng">
          <a:noFill/>
        </a:ln>
      </xdr:spPr>
    </xdr:pic>
    <xdr:clientData fLocksWithSheet="0"/>
  </xdr:twoCellAnchor>
  <xdr:twoCellAnchor editAs="oneCell">
    <xdr:from>
      <xdr:col>2</xdr:col>
      <xdr:colOff>238125</xdr:colOff>
      <xdr:row>120</xdr:row>
      <xdr:rowOff>114300</xdr:rowOff>
    </xdr:from>
    <xdr:to>
      <xdr:col>5</xdr:col>
      <xdr:colOff>238125</xdr:colOff>
      <xdr:row>122</xdr:row>
      <xdr:rowOff>38100</xdr:rowOff>
    </xdr:to>
    <xdr:pic>
      <xdr:nvPicPr>
        <xdr:cNvPr id="7" name="optStakeholdersNotIdentified"/>
        <xdr:cNvPicPr preferRelativeResize="1">
          <a:picLocks noChangeAspect="0"/>
        </xdr:cNvPicPr>
      </xdr:nvPicPr>
      <xdr:blipFill>
        <a:blip r:embed="rId7"/>
        <a:stretch>
          <a:fillRect/>
        </a:stretch>
      </xdr:blipFill>
      <xdr:spPr>
        <a:xfrm>
          <a:off x="3286125" y="27012900"/>
          <a:ext cx="2152650" cy="247650"/>
        </a:xfrm>
        <a:prstGeom prst="rect">
          <a:avLst/>
        </a:prstGeom>
        <a:solidFill>
          <a:srgbClr val="FFFFFF"/>
        </a:solidFill>
        <a:ln w="1" cmpd="sng">
          <a:noFill/>
        </a:ln>
      </xdr:spPr>
    </xdr:pic>
    <xdr:clientData fLocksWithSheet="0"/>
  </xdr:twoCellAnchor>
  <xdr:twoCellAnchor editAs="oneCell">
    <xdr:from>
      <xdr:col>2</xdr:col>
      <xdr:colOff>238125</xdr:colOff>
      <xdr:row>118</xdr:row>
      <xdr:rowOff>123825</xdr:rowOff>
    </xdr:from>
    <xdr:to>
      <xdr:col>5</xdr:col>
      <xdr:colOff>238125</xdr:colOff>
      <xdr:row>120</xdr:row>
      <xdr:rowOff>47625</xdr:rowOff>
    </xdr:to>
    <xdr:pic>
      <xdr:nvPicPr>
        <xdr:cNvPr id="8" name="optStakeholdersAnUndertaken"/>
        <xdr:cNvPicPr preferRelativeResize="1">
          <a:picLocks noChangeAspect="0"/>
        </xdr:cNvPicPr>
      </xdr:nvPicPr>
      <xdr:blipFill>
        <a:blip r:embed="rId8"/>
        <a:stretch>
          <a:fillRect/>
        </a:stretch>
      </xdr:blipFill>
      <xdr:spPr>
        <a:xfrm>
          <a:off x="3286125" y="26698575"/>
          <a:ext cx="2152650" cy="247650"/>
        </a:xfrm>
        <a:prstGeom prst="rect">
          <a:avLst/>
        </a:prstGeom>
        <a:solidFill>
          <a:srgbClr val="FFFFFF"/>
        </a:solidFill>
        <a:ln w="1" cmpd="sng">
          <a:noFill/>
        </a:ln>
      </xdr:spPr>
    </xdr:pic>
    <xdr:clientData fLocksWithSheet="0"/>
  </xdr:twoCellAnchor>
  <xdr:twoCellAnchor editAs="oneCell">
    <xdr:from>
      <xdr:col>2</xdr:col>
      <xdr:colOff>228600</xdr:colOff>
      <xdr:row>127</xdr:row>
      <xdr:rowOff>0</xdr:rowOff>
    </xdr:from>
    <xdr:to>
      <xdr:col>5</xdr:col>
      <xdr:colOff>228600</xdr:colOff>
      <xdr:row>128</xdr:row>
      <xdr:rowOff>85725</xdr:rowOff>
    </xdr:to>
    <xdr:pic>
      <xdr:nvPicPr>
        <xdr:cNvPr id="9" name="chkImpactInternal"/>
        <xdr:cNvPicPr preferRelativeResize="1">
          <a:picLocks noChangeAspect="0"/>
        </xdr:cNvPicPr>
      </xdr:nvPicPr>
      <xdr:blipFill>
        <a:blip r:embed="rId9"/>
        <a:stretch>
          <a:fillRect/>
        </a:stretch>
      </xdr:blipFill>
      <xdr:spPr>
        <a:xfrm>
          <a:off x="3276600" y="28127325"/>
          <a:ext cx="2152650" cy="247650"/>
        </a:xfrm>
        <a:prstGeom prst="rect">
          <a:avLst/>
        </a:prstGeom>
        <a:solidFill>
          <a:srgbClr val="FFFFFF"/>
        </a:solidFill>
        <a:ln w="1" cmpd="sng">
          <a:noFill/>
        </a:ln>
      </xdr:spPr>
    </xdr:pic>
    <xdr:clientData fLocksWithSheet="0"/>
  </xdr:twoCellAnchor>
  <xdr:twoCellAnchor editAs="oneCell">
    <xdr:from>
      <xdr:col>2</xdr:col>
      <xdr:colOff>228600</xdr:colOff>
      <xdr:row>130</xdr:row>
      <xdr:rowOff>123825</xdr:rowOff>
    </xdr:from>
    <xdr:to>
      <xdr:col>5</xdr:col>
      <xdr:colOff>228600</xdr:colOff>
      <xdr:row>132</xdr:row>
      <xdr:rowOff>47625</xdr:rowOff>
    </xdr:to>
    <xdr:pic>
      <xdr:nvPicPr>
        <xdr:cNvPr id="10" name="chkImpactPrivate"/>
        <xdr:cNvPicPr preferRelativeResize="1">
          <a:picLocks noChangeAspect="0"/>
        </xdr:cNvPicPr>
      </xdr:nvPicPr>
      <xdr:blipFill>
        <a:blip r:embed="rId10"/>
        <a:stretch>
          <a:fillRect/>
        </a:stretch>
      </xdr:blipFill>
      <xdr:spPr>
        <a:xfrm>
          <a:off x="3276600" y="28736925"/>
          <a:ext cx="2152650" cy="247650"/>
        </a:xfrm>
        <a:prstGeom prst="rect">
          <a:avLst/>
        </a:prstGeom>
        <a:solidFill>
          <a:srgbClr val="FFFFFF"/>
        </a:solidFill>
        <a:ln w="1" cmpd="sng">
          <a:noFill/>
        </a:ln>
      </xdr:spPr>
    </xdr:pic>
    <xdr:clientData fLocksWithSheet="0"/>
  </xdr:twoCellAnchor>
  <xdr:twoCellAnchor editAs="oneCell">
    <xdr:from>
      <xdr:col>2</xdr:col>
      <xdr:colOff>238125</xdr:colOff>
      <xdr:row>132</xdr:row>
      <xdr:rowOff>104775</xdr:rowOff>
    </xdr:from>
    <xdr:to>
      <xdr:col>5</xdr:col>
      <xdr:colOff>238125</xdr:colOff>
      <xdr:row>134</xdr:row>
      <xdr:rowOff>19050</xdr:rowOff>
    </xdr:to>
    <xdr:pic>
      <xdr:nvPicPr>
        <xdr:cNvPr id="11" name="chkImpactPublic"/>
        <xdr:cNvPicPr preferRelativeResize="1">
          <a:picLocks noChangeAspect="0"/>
        </xdr:cNvPicPr>
      </xdr:nvPicPr>
      <xdr:blipFill>
        <a:blip r:embed="rId11"/>
        <a:stretch>
          <a:fillRect/>
        </a:stretch>
      </xdr:blipFill>
      <xdr:spPr>
        <a:xfrm>
          <a:off x="3286125" y="29041725"/>
          <a:ext cx="2152650" cy="247650"/>
        </a:xfrm>
        <a:prstGeom prst="rect">
          <a:avLst/>
        </a:prstGeom>
        <a:solidFill>
          <a:srgbClr val="FFFFFF"/>
        </a:solidFill>
        <a:ln w="1" cmpd="sng">
          <a:noFill/>
        </a:ln>
      </xdr:spPr>
    </xdr:pic>
    <xdr:clientData fLocksWithSheet="0"/>
  </xdr:twoCellAnchor>
  <xdr:twoCellAnchor editAs="oneCell">
    <xdr:from>
      <xdr:col>2</xdr:col>
      <xdr:colOff>266700</xdr:colOff>
      <xdr:row>149</xdr:row>
      <xdr:rowOff>19050</xdr:rowOff>
    </xdr:from>
    <xdr:to>
      <xdr:col>5</xdr:col>
      <xdr:colOff>238125</xdr:colOff>
      <xdr:row>150</xdr:row>
      <xdr:rowOff>104775</xdr:rowOff>
    </xdr:to>
    <xdr:pic>
      <xdr:nvPicPr>
        <xdr:cNvPr id="12" name="optBenefitsLess50M"/>
        <xdr:cNvPicPr preferRelativeResize="1">
          <a:picLocks noChangeAspect="0"/>
        </xdr:cNvPicPr>
      </xdr:nvPicPr>
      <xdr:blipFill>
        <a:blip r:embed="rId12"/>
        <a:stretch>
          <a:fillRect/>
        </a:stretch>
      </xdr:blipFill>
      <xdr:spPr>
        <a:xfrm>
          <a:off x="3314700" y="31927800"/>
          <a:ext cx="2124075" cy="247650"/>
        </a:xfrm>
        <a:prstGeom prst="rect">
          <a:avLst/>
        </a:prstGeom>
        <a:solidFill>
          <a:srgbClr val="FFFFFF"/>
        </a:solidFill>
        <a:ln w="1" cmpd="sng">
          <a:noFill/>
        </a:ln>
      </xdr:spPr>
    </xdr:pic>
    <xdr:clientData fLocksWithSheet="0"/>
  </xdr:twoCellAnchor>
  <xdr:twoCellAnchor editAs="oneCell">
    <xdr:from>
      <xdr:col>2</xdr:col>
      <xdr:colOff>266700</xdr:colOff>
      <xdr:row>151</xdr:row>
      <xdr:rowOff>0</xdr:rowOff>
    </xdr:from>
    <xdr:to>
      <xdr:col>5</xdr:col>
      <xdr:colOff>238125</xdr:colOff>
      <xdr:row>152</xdr:row>
      <xdr:rowOff>85725</xdr:rowOff>
    </xdr:to>
    <xdr:pic>
      <xdr:nvPicPr>
        <xdr:cNvPr id="13" name="optBenefits50To250M"/>
        <xdr:cNvPicPr preferRelativeResize="1">
          <a:picLocks noChangeAspect="0"/>
        </xdr:cNvPicPr>
      </xdr:nvPicPr>
      <xdr:blipFill>
        <a:blip r:embed="rId13"/>
        <a:stretch>
          <a:fillRect/>
        </a:stretch>
      </xdr:blipFill>
      <xdr:spPr>
        <a:xfrm>
          <a:off x="3314700" y="32232600"/>
          <a:ext cx="2124075" cy="247650"/>
        </a:xfrm>
        <a:prstGeom prst="rect">
          <a:avLst/>
        </a:prstGeom>
        <a:solidFill>
          <a:srgbClr val="FFFFFF"/>
        </a:solidFill>
        <a:ln w="1" cmpd="sng">
          <a:noFill/>
        </a:ln>
      </xdr:spPr>
    </xdr:pic>
    <xdr:clientData fLocksWithSheet="0"/>
  </xdr:twoCellAnchor>
  <xdr:twoCellAnchor editAs="oneCell">
    <xdr:from>
      <xdr:col>2</xdr:col>
      <xdr:colOff>266700</xdr:colOff>
      <xdr:row>152</xdr:row>
      <xdr:rowOff>142875</xdr:rowOff>
    </xdr:from>
    <xdr:to>
      <xdr:col>5</xdr:col>
      <xdr:colOff>238125</xdr:colOff>
      <xdr:row>154</xdr:row>
      <xdr:rowOff>66675</xdr:rowOff>
    </xdr:to>
    <xdr:pic>
      <xdr:nvPicPr>
        <xdr:cNvPr id="14" name="optBenefitsMoreThan250M"/>
        <xdr:cNvPicPr preferRelativeResize="1">
          <a:picLocks noChangeAspect="0"/>
        </xdr:cNvPicPr>
      </xdr:nvPicPr>
      <xdr:blipFill>
        <a:blip r:embed="rId14"/>
        <a:stretch>
          <a:fillRect/>
        </a:stretch>
      </xdr:blipFill>
      <xdr:spPr>
        <a:xfrm>
          <a:off x="3314700" y="32537400"/>
          <a:ext cx="2124075" cy="247650"/>
        </a:xfrm>
        <a:prstGeom prst="rect">
          <a:avLst/>
        </a:prstGeom>
        <a:solidFill>
          <a:srgbClr val="FFFFFF"/>
        </a:solidFill>
        <a:ln w="1" cmpd="sng">
          <a:noFill/>
        </a:ln>
      </xdr:spPr>
    </xdr:pic>
    <xdr:clientData fLocksWithSheet="0"/>
  </xdr:twoCellAnchor>
  <xdr:twoCellAnchor editAs="oneCell">
    <xdr:from>
      <xdr:col>2</xdr:col>
      <xdr:colOff>266700</xdr:colOff>
      <xdr:row>158</xdr:row>
      <xdr:rowOff>104775</xdr:rowOff>
    </xdr:from>
    <xdr:to>
      <xdr:col>5</xdr:col>
      <xdr:colOff>266700</xdr:colOff>
      <xdr:row>160</xdr:row>
      <xdr:rowOff>19050</xdr:rowOff>
    </xdr:to>
    <xdr:pic>
      <xdr:nvPicPr>
        <xdr:cNvPr id="15" name="optCostsLessThan50M"/>
        <xdr:cNvPicPr preferRelativeResize="1">
          <a:picLocks noChangeAspect="0"/>
        </xdr:cNvPicPr>
      </xdr:nvPicPr>
      <xdr:blipFill>
        <a:blip r:embed="rId15"/>
        <a:stretch>
          <a:fillRect/>
        </a:stretch>
      </xdr:blipFill>
      <xdr:spPr>
        <a:xfrm>
          <a:off x="3314700" y="33480375"/>
          <a:ext cx="2152650" cy="247650"/>
        </a:xfrm>
        <a:prstGeom prst="rect">
          <a:avLst/>
        </a:prstGeom>
        <a:solidFill>
          <a:srgbClr val="FFFFFF"/>
        </a:solidFill>
        <a:ln w="1" cmpd="sng">
          <a:noFill/>
        </a:ln>
      </xdr:spPr>
    </xdr:pic>
    <xdr:clientData fLocksWithSheet="0"/>
  </xdr:twoCellAnchor>
  <xdr:twoCellAnchor editAs="oneCell">
    <xdr:from>
      <xdr:col>2</xdr:col>
      <xdr:colOff>266700</xdr:colOff>
      <xdr:row>160</xdr:row>
      <xdr:rowOff>76200</xdr:rowOff>
    </xdr:from>
    <xdr:to>
      <xdr:col>5</xdr:col>
      <xdr:colOff>266700</xdr:colOff>
      <xdr:row>162</xdr:row>
      <xdr:rowOff>0</xdr:rowOff>
    </xdr:to>
    <xdr:pic>
      <xdr:nvPicPr>
        <xdr:cNvPr id="16" name="optCosts50To250M"/>
        <xdr:cNvPicPr preferRelativeResize="1">
          <a:picLocks noChangeAspect="0"/>
        </xdr:cNvPicPr>
      </xdr:nvPicPr>
      <xdr:blipFill>
        <a:blip r:embed="rId16"/>
        <a:stretch>
          <a:fillRect/>
        </a:stretch>
      </xdr:blipFill>
      <xdr:spPr>
        <a:xfrm>
          <a:off x="3314700" y="33785175"/>
          <a:ext cx="2152650" cy="247650"/>
        </a:xfrm>
        <a:prstGeom prst="rect">
          <a:avLst/>
        </a:prstGeom>
        <a:solidFill>
          <a:srgbClr val="FFFFFF"/>
        </a:solidFill>
        <a:ln w="1" cmpd="sng">
          <a:noFill/>
        </a:ln>
      </xdr:spPr>
    </xdr:pic>
    <xdr:clientData fLocksWithSheet="0"/>
  </xdr:twoCellAnchor>
  <xdr:twoCellAnchor editAs="oneCell">
    <xdr:from>
      <xdr:col>2</xdr:col>
      <xdr:colOff>266700</xdr:colOff>
      <xdr:row>162</xdr:row>
      <xdr:rowOff>47625</xdr:rowOff>
    </xdr:from>
    <xdr:to>
      <xdr:col>5</xdr:col>
      <xdr:colOff>266700</xdr:colOff>
      <xdr:row>163</xdr:row>
      <xdr:rowOff>133350</xdr:rowOff>
    </xdr:to>
    <xdr:pic>
      <xdr:nvPicPr>
        <xdr:cNvPr id="17" name="optCosts250To750M"/>
        <xdr:cNvPicPr preferRelativeResize="1">
          <a:picLocks noChangeAspect="0"/>
        </xdr:cNvPicPr>
      </xdr:nvPicPr>
      <xdr:blipFill>
        <a:blip r:embed="rId17"/>
        <a:stretch>
          <a:fillRect/>
        </a:stretch>
      </xdr:blipFill>
      <xdr:spPr>
        <a:xfrm>
          <a:off x="3314700" y="34080450"/>
          <a:ext cx="2152650" cy="247650"/>
        </a:xfrm>
        <a:prstGeom prst="rect">
          <a:avLst/>
        </a:prstGeom>
        <a:solidFill>
          <a:srgbClr val="FFFFFF"/>
        </a:solidFill>
        <a:ln w="1" cmpd="sng">
          <a:noFill/>
        </a:ln>
      </xdr:spPr>
    </xdr:pic>
    <xdr:clientData fLocksWithSheet="0"/>
  </xdr:twoCellAnchor>
  <xdr:twoCellAnchor editAs="oneCell">
    <xdr:from>
      <xdr:col>2</xdr:col>
      <xdr:colOff>228600</xdr:colOff>
      <xdr:row>181</xdr:row>
      <xdr:rowOff>104775</xdr:rowOff>
    </xdr:from>
    <xdr:to>
      <xdr:col>5</xdr:col>
      <xdr:colOff>228600</xdr:colOff>
      <xdr:row>183</xdr:row>
      <xdr:rowOff>28575</xdr:rowOff>
    </xdr:to>
    <xdr:pic>
      <xdr:nvPicPr>
        <xdr:cNvPr id="18" name="optStaffLessThan1000"/>
        <xdr:cNvPicPr preferRelativeResize="1">
          <a:picLocks noChangeAspect="0"/>
        </xdr:cNvPicPr>
      </xdr:nvPicPr>
      <xdr:blipFill>
        <a:blip r:embed="rId18"/>
        <a:stretch>
          <a:fillRect/>
        </a:stretch>
      </xdr:blipFill>
      <xdr:spPr>
        <a:xfrm>
          <a:off x="3276600" y="37576125"/>
          <a:ext cx="2152650" cy="247650"/>
        </a:xfrm>
        <a:prstGeom prst="rect">
          <a:avLst/>
        </a:prstGeom>
        <a:solidFill>
          <a:srgbClr val="FFFFFF"/>
        </a:solidFill>
        <a:ln w="1" cmpd="sng">
          <a:noFill/>
        </a:ln>
      </xdr:spPr>
    </xdr:pic>
    <xdr:clientData fLocksWithSheet="0"/>
  </xdr:twoCellAnchor>
  <xdr:twoCellAnchor editAs="oneCell">
    <xdr:from>
      <xdr:col>2</xdr:col>
      <xdr:colOff>228600</xdr:colOff>
      <xdr:row>183</xdr:row>
      <xdr:rowOff>76200</xdr:rowOff>
    </xdr:from>
    <xdr:to>
      <xdr:col>5</xdr:col>
      <xdr:colOff>228600</xdr:colOff>
      <xdr:row>185</xdr:row>
      <xdr:rowOff>0</xdr:rowOff>
    </xdr:to>
    <xdr:pic>
      <xdr:nvPicPr>
        <xdr:cNvPr id="19" name="optStaff1Kto10K"/>
        <xdr:cNvPicPr preferRelativeResize="1">
          <a:picLocks noChangeAspect="0"/>
        </xdr:cNvPicPr>
      </xdr:nvPicPr>
      <xdr:blipFill>
        <a:blip r:embed="rId19"/>
        <a:stretch>
          <a:fillRect/>
        </a:stretch>
      </xdr:blipFill>
      <xdr:spPr>
        <a:xfrm>
          <a:off x="3276600" y="37871400"/>
          <a:ext cx="2152650" cy="247650"/>
        </a:xfrm>
        <a:prstGeom prst="rect">
          <a:avLst/>
        </a:prstGeom>
        <a:solidFill>
          <a:srgbClr val="FFFFFF"/>
        </a:solidFill>
        <a:ln w="1" cmpd="sng">
          <a:noFill/>
        </a:ln>
      </xdr:spPr>
    </xdr:pic>
    <xdr:clientData fLocksWithSheet="0"/>
  </xdr:twoCellAnchor>
  <xdr:twoCellAnchor editAs="oneCell">
    <xdr:from>
      <xdr:col>2</xdr:col>
      <xdr:colOff>228600</xdr:colOff>
      <xdr:row>185</xdr:row>
      <xdr:rowOff>57150</xdr:rowOff>
    </xdr:from>
    <xdr:to>
      <xdr:col>5</xdr:col>
      <xdr:colOff>228600</xdr:colOff>
      <xdr:row>186</xdr:row>
      <xdr:rowOff>142875</xdr:rowOff>
    </xdr:to>
    <xdr:pic>
      <xdr:nvPicPr>
        <xdr:cNvPr id="20" name="optStaffMoreThan10K"/>
        <xdr:cNvPicPr preferRelativeResize="1">
          <a:picLocks noChangeAspect="0"/>
        </xdr:cNvPicPr>
      </xdr:nvPicPr>
      <xdr:blipFill>
        <a:blip r:embed="rId20"/>
        <a:stretch>
          <a:fillRect/>
        </a:stretch>
      </xdr:blipFill>
      <xdr:spPr>
        <a:xfrm>
          <a:off x="3276600" y="38176200"/>
          <a:ext cx="2152650" cy="247650"/>
        </a:xfrm>
        <a:prstGeom prst="rect">
          <a:avLst/>
        </a:prstGeom>
        <a:solidFill>
          <a:srgbClr val="FFFFFF"/>
        </a:solidFill>
        <a:ln w="1" cmpd="sng">
          <a:noFill/>
        </a:ln>
      </xdr:spPr>
    </xdr:pic>
    <xdr:clientData fLocksWithSheet="0"/>
  </xdr:twoCellAnchor>
  <xdr:twoCellAnchor editAs="oneCell">
    <xdr:from>
      <xdr:col>2</xdr:col>
      <xdr:colOff>257175</xdr:colOff>
      <xdr:row>215</xdr:row>
      <xdr:rowOff>9525</xdr:rowOff>
    </xdr:from>
    <xdr:to>
      <xdr:col>5</xdr:col>
      <xdr:colOff>190500</xdr:colOff>
      <xdr:row>216</xdr:row>
      <xdr:rowOff>95250</xdr:rowOff>
    </xdr:to>
    <xdr:pic>
      <xdr:nvPicPr>
        <xdr:cNvPr id="21" name="optComplexitySupplySingle"/>
        <xdr:cNvPicPr preferRelativeResize="1">
          <a:picLocks noChangeAspect="0"/>
        </xdr:cNvPicPr>
      </xdr:nvPicPr>
      <xdr:blipFill>
        <a:blip r:embed="rId21"/>
        <a:stretch>
          <a:fillRect/>
        </a:stretch>
      </xdr:blipFill>
      <xdr:spPr>
        <a:xfrm>
          <a:off x="3305175" y="43157775"/>
          <a:ext cx="2085975" cy="247650"/>
        </a:xfrm>
        <a:prstGeom prst="rect">
          <a:avLst/>
        </a:prstGeom>
        <a:solidFill>
          <a:srgbClr val="FFFFFF"/>
        </a:solidFill>
        <a:ln w="1" cmpd="sng">
          <a:noFill/>
        </a:ln>
      </xdr:spPr>
    </xdr:pic>
    <xdr:clientData fLocksWithSheet="0"/>
  </xdr:twoCellAnchor>
  <xdr:twoCellAnchor editAs="oneCell">
    <xdr:from>
      <xdr:col>2</xdr:col>
      <xdr:colOff>266700</xdr:colOff>
      <xdr:row>216</xdr:row>
      <xdr:rowOff>142875</xdr:rowOff>
    </xdr:from>
    <xdr:to>
      <xdr:col>5</xdr:col>
      <xdr:colOff>190500</xdr:colOff>
      <xdr:row>218</xdr:row>
      <xdr:rowOff>66675</xdr:rowOff>
    </xdr:to>
    <xdr:pic>
      <xdr:nvPicPr>
        <xdr:cNvPr id="22" name="optComplexitySupplyMedium"/>
        <xdr:cNvPicPr preferRelativeResize="1">
          <a:picLocks noChangeAspect="0"/>
        </xdr:cNvPicPr>
      </xdr:nvPicPr>
      <xdr:blipFill>
        <a:blip r:embed="rId22"/>
        <a:stretch>
          <a:fillRect/>
        </a:stretch>
      </xdr:blipFill>
      <xdr:spPr>
        <a:xfrm>
          <a:off x="3314700" y="43453050"/>
          <a:ext cx="2076450" cy="247650"/>
        </a:xfrm>
        <a:prstGeom prst="rect">
          <a:avLst/>
        </a:prstGeom>
        <a:solidFill>
          <a:srgbClr val="FFFFFF"/>
        </a:solidFill>
        <a:ln w="1" cmpd="sng">
          <a:noFill/>
        </a:ln>
      </xdr:spPr>
    </xdr:pic>
    <xdr:clientData fLocksWithSheet="0"/>
  </xdr:twoCellAnchor>
  <xdr:twoCellAnchor editAs="oneCell">
    <xdr:from>
      <xdr:col>2</xdr:col>
      <xdr:colOff>266700</xdr:colOff>
      <xdr:row>218</xdr:row>
      <xdr:rowOff>114300</xdr:rowOff>
    </xdr:from>
    <xdr:to>
      <xdr:col>5</xdr:col>
      <xdr:colOff>190500</xdr:colOff>
      <xdr:row>220</xdr:row>
      <xdr:rowOff>38100</xdr:rowOff>
    </xdr:to>
    <xdr:pic>
      <xdr:nvPicPr>
        <xdr:cNvPr id="23" name="optComplexitySupplyHigh"/>
        <xdr:cNvPicPr preferRelativeResize="1">
          <a:picLocks noChangeAspect="0"/>
        </xdr:cNvPicPr>
      </xdr:nvPicPr>
      <xdr:blipFill>
        <a:blip r:embed="rId23"/>
        <a:stretch>
          <a:fillRect/>
        </a:stretch>
      </xdr:blipFill>
      <xdr:spPr>
        <a:xfrm>
          <a:off x="3314700" y="43748325"/>
          <a:ext cx="2076450" cy="247650"/>
        </a:xfrm>
        <a:prstGeom prst="rect">
          <a:avLst/>
        </a:prstGeom>
        <a:solidFill>
          <a:srgbClr val="FFFFFF"/>
        </a:solidFill>
        <a:ln w="1" cmpd="sng">
          <a:noFill/>
        </a:ln>
      </xdr:spPr>
    </xdr:pic>
    <xdr:clientData fLocksWithSheet="0"/>
  </xdr:twoCellAnchor>
  <xdr:twoCellAnchor editAs="oneCell">
    <xdr:from>
      <xdr:col>2</xdr:col>
      <xdr:colOff>295275</xdr:colOff>
      <xdr:row>360</xdr:row>
      <xdr:rowOff>142875</xdr:rowOff>
    </xdr:from>
    <xdr:to>
      <xdr:col>5</xdr:col>
      <xdr:colOff>342900</xdr:colOff>
      <xdr:row>362</xdr:row>
      <xdr:rowOff>66675</xdr:rowOff>
    </xdr:to>
    <xdr:pic>
      <xdr:nvPicPr>
        <xdr:cNvPr id="24" name="optITNA"/>
        <xdr:cNvPicPr preferRelativeResize="1">
          <a:picLocks noChangeAspect="0"/>
        </xdr:cNvPicPr>
      </xdr:nvPicPr>
      <xdr:blipFill>
        <a:blip r:embed="rId24"/>
        <a:stretch>
          <a:fillRect/>
        </a:stretch>
      </xdr:blipFill>
      <xdr:spPr>
        <a:xfrm>
          <a:off x="3343275" y="68379975"/>
          <a:ext cx="2200275" cy="247650"/>
        </a:xfrm>
        <a:prstGeom prst="rect">
          <a:avLst/>
        </a:prstGeom>
        <a:solidFill>
          <a:srgbClr val="FFFFFF"/>
        </a:solidFill>
        <a:ln w="1" cmpd="sng">
          <a:noFill/>
        </a:ln>
      </xdr:spPr>
    </xdr:pic>
    <xdr:clientData fLocksWithSheet="0"/>
  </xdr:twoCellAnchor>
  <xdr:twoCellAnchor editAs="oneCell">
    <xdr:from>
      <xdr:col>2</xdr:col>
      <xdr:colOff>285750</xdr:colOff>
      <xdr:row>356</xdr:row>
      <xdr:rowOff>28575</xdr:rowOff>
    </xdr:from>
    <xdr:to>
      <xdr:col>5</xdr:col>
      <xdr:colOff>333375</xdr:colOff>
      <xdr:row>357</xdr:row>
      <xdr:rowOff>76200</xdr:rowOff>
    </xdr:to>
    <xdr:pic>
      <xdr:nvPicPr>
        <xdr:cNvPr id="25" name="optITPackaged"/>
        <xdr:cNvPicPr preferRelativeResize="1">
          <a:picLocks noChangeAspect="1"/>
        </xdr:cNvPicPr>
      </xdr:nvPicPr>
      <xdr:blipFill>
        <a:blip r:embed="rId25"/>
        <a:stretch>
          <a:fillRect/>
        </a:stretch>
      </xdr:blipFill>
      <xdr:spPr>
        <a:xfrm>
          <a:off x="3333750" y="67617975"/>
          <a:ext cx="2200275" cy="209550"/>
        </a:xfrm>
        <a:prstGeom prst="rect">
          <a:avLst/>
        </a:prstGeom>
        <a:solidFill>
          <a:srgbClr val="FFFFFF"/>
        </a:solidFill>
        <a:ln w="1" cmpd="sng">
          <a:noFill/>
        </a:ln>
      </xdr:spPr>
    </xdr:pic>
    <xdr:clientData fLocksWithSheet="0"/>
  </xdr:twoCellAnchor>
  <xdr:twoCellAnchor editAs="oneCell">
    <xdr:from>
      <xdr:col>2</xdr:col>
      <xdr:colOff>285750</xdr:colOff>
      <xdr:row>359</xdr:row>
      <xdr:rowOff>57150</xdr:rowOff>
    </xdr:from>
    <xdr:to>
      <xdr:col>5</xdr:col>
      <xdr:colOff>333375</xdr:colOff>
      <xdr:row>360</xdr:row>
      <xdr:rowOff>104775</xdr:rowOff>
    </xdr:to>
    <xdr:pic>
      <xdr:nvPicPr>
        <xdr:cNvPr id="26" name="optITPackagedPlus"/>
        <xdr:cNvPicPr preferRelativeResize="1">
          <a:picLocks noChangeAspect="1"/>
        </xdr:cNvPicPr>
      </xdr:nvPicPr>
      <xdr:blipFill>
        <a:blip r:embed="rId26"/>
        <a:stretch>
          <a:fillRect/>
        </a:stretch>
      </xdr:blipFill>
      <xdr:spPr>
        <a:xfrm>
          <a:off x="3333750" y="68132325"/>
          <a:ext cx="2200275" cy="209550"/>
        </a:xfrm>
        <a:prstGeom prst="rect">
          <a:avLst/>
        </a:prstGeom>
        <a:solidFill>
          <a:srgbClr val="FFFFFF"/>
        </a:solidFill>
        <a:ln w="1" cmpd="sng">
          <a:noFill/>
        </a:ln>
      </xdr:spPr>
    </xdr:pic>
    <xdr:clientData fLocksWithSheet="0"/>
  </xdr:twoCellAnchor>
  <xdr:twoCellAnchor editAs="oneCell">
    <xdr:from>
      <xdr:col>2</xdr:col>
      <xdr:colOff>247650</xdr:colOff>
      <xdr:row>294</xdr:row>
      <xdr:rowOff>142875</xdr:rowOff>
    </xdr:from>
    <xdr:to>
      <xdr:col>5</xdr:col>
      <xdr:colOff>285750</xdr:colOff>
      <xdr:row>296</xdr:row>
      <xdr:rowOff>9525</xdr:rowOff>
    </xdr:to>
    <xdr:pic>
      <xdr:nvPicPr>
        <xdr:cNvPr id="27" name="optInnovativeStableProven"/>
        <xdr:cNvPicPr preferRelativeResize="1">
          <a:picLocks noChangeAspect="0"/>
        </xdr:cNvPicPr>
      </xdr:nvPicPr>
      <xdr:blipFill>
        <a:blip r:embed="rId27"/>
        <a:stretch>
          <a:fillRect/>
        </a:stretch>
      </xdr:blipFill>
      <xdr:spPr>
        <a:xfrm>
          <a:off x="3295650" y="57140475"/>
          <a:ext cx="2190750" cy="228600"/>
        </a:xfrm>
        <a:prstGeom prst="rect">
          <a:avLst/>
        </a:prstGeom>
        <a:solidFill>
          <a:srgbClr val="FFFFFF"/>
        </a:solidFill>
        <a:ln w="1" cmpd="sng">
          <a:noFill/>
        </a:ln>
      </xdr:spPr>
    </xdr:pic>
    <xdr:clientData fLocksWithSheet="0"/>
  </xdr:twoCellAnchor>
  <xdr:twoCellAnchor editAs="oneCell">
    <xdr:from>
      <xdr:col>2</xdr:col>
      <xdr:colOff>247650</xdr:colOff>
      <xdr:row>296</xdr:row>
      <xdr:rowOff>76200</xdr:rowOff>
    </xdr:from>
    <xdr:to>
      <xdr:col>5</xdr:col>
      <xdr:colOff>285750</xdr:colOff>
      <xdr:row>297</xdr:row>
      <xdr:rowOff>142875</xdr:rowOff>
    </xdr:to>
    <xdr:pic>
      <xdr:nvPicPr>
        <xdr:cNvPr id="28" name="optInnovativeStableNew"/>
        <xdr:cNvPicPr preferRelativeResize="1">
          <a:picLocks noChangeAspect="0"/>
        </xdr:cNvPicPr>
      </xdr:nvPicPr>
      <xdr:blipFill>
        <a:blip r:embed="rId28"/>
        <a:stretch>
          <a:fillRect/>
        </a:stretch>
      </xdr:blipFill>
      <xdr:spPr>
        <a:xfrm>
          <a:off x="3295650" y="57435750"/>
          <a:ext cx="2190750" cy="228600"/>
        </a:xfrm>
        <a:prstGeom prst="rect">
          <a:avLst/>
        </a:prstGeom>
        <a:solidFill>
          <a:srgbClr val="FFFFFF"/>
        </a:solidFill>
        <a:ln w="1" cmpd="sng">
          <a:noFill/>
        </a:ln>
      </xdr:spPr>
    </xdr:pic>
    <xdr:clientData fLocksWithSheet="0"/>
  </xdr:twoCellAnchor>
  <xdr:twoCellAnchor editAs="oneCell">
    <xdr:from>
      <xdr:col>2</xdr:col>
      <xdr:colOff>247650</xdr:colOff>
      <xdr:row>318</xdr:row>
      <xdr:rowOff>19050</xdr:rowOff>
    </xdr:from>
    <xdr:to>
      <xdr:col>5</xdr:col>
      <xdr:colOff>295275</xdr:colOff>
      <xdr:row>319</xdr:row>
      <xdr:rowOff>76200</xdr:rowOff>
    </xdr:to>
    <xdr:pic>
      <xdr:nvPicPr>
        <xdr:cNvPr id="29" name="optScopeNewDevelopment"/>
        <xdr:cNvPicPr preferRelativeResize="1">
          <a:picLocks noChangeAspect="0"/>
        </xdr:cNvPicPr>
      </xdr:nvPicPr>
      <xdr:blipFill>
        <a:blip r:embed="rId29"/>
        <a:stretch>
          <a:fillRect/>
        </a:stretch>
      </xdr:blipFill>
      <xdr:spPr>
        <a:xfrm>
          <a:off x="3295650" y="61131450"/>
          <a:ext cx="2200275" cy="219075"/>
        </a:xfrm>
        <a:prstGeom prst="rect">
          <a:avLst/>
        </a:prstGeom>
        <a:solidFill>
          <a:srgbClr val="FFFFFF"/>
        </a:solidFill>
        <a:ln w="1" cmpd="sng">
          <a:noFill/>
        </a:ln>
      </xdr:spPr>
    </xdr:pic>
    <xdr:clientData fLocksWithSheet="0"/>
  </xdr:twoCellAnchor>
  <xdr:twoCellAnchor editAs="oneCell">
    <xdr:from>
      <xdr:col>2</xdr:col>
      <xdr:colOff>247650</xdr:colOff>
      <xdr:row>321</xdr:row>
      <xdr:rowOff>47625</xdr:rowOff>
    </xdr:from>
    <xdr:to>
      <xdr:col>5</xdr:col>
      <xdr:colOff>295275</xdr:colOff>
      <xdr:row>322</xdr:row>
      <xdr:rowOff>104775</xdr:rowOff>
    </xdr:to>
    <xdr:pic>
      <xdr:nvPicPr>
        <xdr:cNvPr id="30" name="optScopeRefurbishment"/>
        <xdr:cNvPicPr preferRelativeResize="1">
          <a:picLocks noChangeAspect="0"/>
        </xdr:cNvPicPr>
      </xdr:nvPicPr>
      <xdr:blipFill>
        <a:blip r:embed="rId30"/>
        <a:stretch>
          <a:fillRect/>
        </a:stretch>
      </xdr:blipFill>
      <xdr:spPr>
        <a:xfrm>
          <a:off x="3295650" y="61645800"/>
          <a:ext cx="2200275" cy="219075"/>
        </a:xfrm>
        <a:prstGeom prst="rect">
          <a:avLst/>
        </a:prstGeom>
        <a:solidFill>
          <a:srgbClr val="FFFFFF"/>
        </a:solidFill>
        <a:ln w="1" cmpd="sng">
          <a:noFill/>
        </a:ln>
      </xdr:spPr>
    </xdr:pic>
    <xdr:clientData fLocksWithSheet="0"/>
  </xdr:twoCellAnchor>
  <xdr:twoCellAnchor editAs="oneCell">
    <xdr:from>
      <xdr:col>2</xdr:col>
      <xdr:colOff>247650</xdr:colOff>
      <xdr:row>322</xdr:row>
      <xdr:rowOff>152400</xdr:rowOff>
    </xdr:from>
    <xdr:to>
      <xdr:col>5</xdr:col>
      <xdr:colOff>295275</xdr:colOff>
      <xdr:row>324</xdr:row>
      <xdr:rowOff>38100</xdr:rowOff>
    </xdr:to>
    <xdr:pic>
      <xdr:nvPicPr>
        <xdr:cNvPr id="31" name="optScopeExtension"/>
        <xdr:cNvPicPr preferRelativeResize="1">
          <a:picLocks noChangeAspect="0"/>
        </xdr:cNvPicPr>
      </xdr:nvPicPr>
      <xdr:blipFill>
        <a:blip r:embed="rId31"/>
        <a:stretch>
          <a:fillRect/>
        </a:stretch>
      </xdr:blipFill>
      <xdr:spPr>
        <a:xfrm>
          <a:off x="3295650" y="61912500"/>
          <a:ext cx="2200275" cy="209550"/>
        </a:xfrm>
        <a:prstGeom prst="rect">
          <a:avLst/>
        </a:prstGeom>
        <a:solidFill>
          <a:srgbClr val="FFFFFF"/>
        </a:solidFill>
        <a:ln w="1" cmpd="sng">
          <a:noFill/>
        </a:ln>
      </xdr:spPr>
    </xdr:pic>
    <xdr:clientData fLocksWithSheet="0"/>
  </xdr:twoCellAnchor>
  <xdr:twoCellAnchor>
    <xdr:from>
      <xdr:col>2</xdr:col>
      <xdr:colOff>247650</xdr:colOff>
      <xdr:row>97</xdr:row>
      <xdr:rowOff>19050</xdr:rowOff>
    </xdr:from>
    <xdr:to>
      <xdr:col>5</xdr:col>
      <xdr:colOff>285750</xdr:colOff>
      <xdr:row>98</xdr:row>
      <xdr:rowOff>104775</xdr:rowOff>
    </xdr:to>
    <xdr:pic>
      <xdr:nvPicPr>
        <xdr:cNvPr id="32" name="optMajorPolicyEssential"/>
        <xdr:cNvPicPr preferRelativeResize="1">
          <a:picLocks noChangeAspect="0"/>
        </xdr:cNvPicPr>
      </xdr:nvPicPr>
      <xdr:blipFill>
        <a:blip r:embed="rId32"/>
        <a:stretch>
          <a:fillRect/>
        </a:stretch>
      </xdr:blipFill>
      <xdr:spPr>
        <a:xfrm>
          <a:off x="3295650" y="23079075"/>
          <a:ext cx="2190750" cy="247650"/>
        </a:xfrm>
        <a:prstGeom prst="rect">
          <a:avLst/>
        </a:prstGeom>
        <a:solidFill>
          <a:srgbClr val="FFFFFF"/>
        </a:solidFill>
        <a:ln w="1" cmpd="sng">
          <a:noFill/>
        </a:ln>
      </xdr:spPr>
    </xdr:pic>
    <xdr:clientData fLocksWithSheet="0"/>
  </xdr:twoCellAnchor>
  <xdr:twoCellAnchor>
    <xdr:from>
      <xdr:col>2</xdr:col>
      <xdr:colOff>247650</xdr:colOff>
      <xdr:row>99</xdr:row>
      <xdr:rowOff>9525</xdr:rowOff>
    </xdr:from>
    <xdr:to>
      <xdr:col>5</xdr:col>
      <xdr:colOff>285750</xdr:colOff>
      <xdr:row>100</xdr:row>
      <xdr:rowOff>95250</xdr:rowOff>
    </xdr:to>
    <xdr:pic>
      <xdr:nvPicPr>
        <xdr:cNvPr id="33" name="optMajorPolicyImportant"/>
        <xdr:cNvPicPr preferRelativeResize="1">
          <a:picLocks noChangeAspect="0"/>
        </xdr:cNvPicPr>
      </xdr:nvPicPr>
      <xdr:blipFill>
        <a:blip r:embed="rId33"/>
        <a:stretch>
          <a:fillRect/>
        </a:stretch>
      </xdr:blipFill>
      <xdr:spPr>
        <a:xfrm>
          <a:off x="3295650" y="23393400"/>
          <a:ext cx="2190750" cy="247650"/>
        </a:xfrm>
        <a:prstGeom prst="rect">
          <a:avLst/>
        </a:prstGeom>
        <a:solidFill>
          <a:srgbClr val="FFFFFF"/>
        </a:solidFill>
        <a:ln w="1" cmpd="sng">
          <a:noFill/>
        </a:ln>
      </xdr:spPr>
    </xdr:pic>
    <xdr:clientData fLocksWithSheet="0"/>
  </xdr:twoCellAnchor>
  <xdr:twoCellAnchor>
    <xdr:from>
      <xdr:col>2</xdr:col>
      <xdr:colOff>247650</xdr:colOff>
      <xdr:row>100</xdr:row>
      <xdr:rowOff>152400</xdr:rowOff>
    </xdr:from>
    <xdr:to>
      <xdr:col>5</xdr:col>
      <xdr:colOff>285750</xdr:colOff>
      <xdr:row>102</xdr:row>
      <xdr:rowOff>76200</xdr:rowOff>
    </xdr:to>
    <xdr:pic>
      <xdr:nvPicPr>
        <xdr:cNvPr id="34" name="optMajorPolicyNotLinked"/>
        <xdr:cNvPicPr preferRelativeResize="1">
          <a:picLocks noChangeAspect="0"/>
        </xdr:cNvPicPr>
      </xdr:nvPicPr>
      <xdr:blipFill>
        <a:blip r:embed="rId34"/>
        <a:stretch>
          <a:fillRect/>
        </a:stretch>
      </xdr:blipFill>
      <xdr:spPr>
        <a:xfrm>
          <a:off x="3295650" y="23698200"/>
          <a:ext cx="2190750" cy="247650"/>
        </a:xfrm>
        <a:prstGeom prst="rect">
          <a:avLst/>
        </a:prstGeom>
        <a:solidFill>
          <a:srgbClr val="FFFFFF"/>
        </a:solidFill>
        <a:ln w="1" cmpd="sng">
          <a:noFill/>
        </a:ln>
      </xdr:spPr>
    </xdr:pic>
    <xdr:clientData fLocksWithSheet="0"/>
  </xdr:twoCellAnchor>
  <xdr:twoCellAnchor>
    <xdr:from>
      <xdr:col>2</xdr:col>
      <xdr:colOff>247650</xdr:colOff>
      <xdr:row>87</xdr:row>
      <xdr:rowOff>19050</xdr:rowOff>
    </xdr:from>
    <xdr:to>
      <xdr:col>5</xdr:col>
      <xdr:colOff>285750</xdr:colOff>
      <xdr:row>88</xdr:row>
      <xdr:rowOff>104775</xdr:rowOff>
    </xdr:to>
    <xdr:pic>
      <xdr:nvPicPr>
        <xdr:cNvPr id="35" name="optLinkPSAEssential"/>
        <xdr:cNvPicPr preferRelativeResize="1">
          <a:picLocks noChangeAspect="0"/>
        </xdr:cNvPicPr>
      </xdr:nvPicPr>
      <xdr:blipFill>
        <a:blip r:embed="rId35"/>
        <a:stretch>
          <a:fillRect/>
        </a:stretch>
      </xdr:blipFill>
      <xdr:spPr>
        <a:xfrm>
          <a:off x="3295650" y="21402675"/>
          <a:ext cx="2190750" cy="247650"/>
        </a:xfrm>
        <a:prstGeom prst="rect">
          <a:avLst/>
        </a:prstGeom>
        <a:solidFill>
          <a:srgbClr val="FFFFFF"/>
        </a:solidFill>
        <a:ln w="1" cmpd="sng">
          <a:noFill/>
        </a:ln>
      </xdr:spPr>
    </xdr:pic>
    <xdr:clientData fLocksWithSheet="0"/>
  </xdr:twoCellAnchor>
  <xdr:twoCellAnchor>
    <xdr:from>
      <xdr:col>2</xdr:col>
      <xdr:colOff>247650</xdr:colOff>
      <xdr:row>89</xdr:row>
      <xdr:rowOff>28575</xdr:rowOff>
    </xdr:from>
    <xdr:to>
      <xdr:col>5</xdr:col>
      <xdr:colOff>285750</xdr:colOff>
      <xdr:row>90</xdr:row>
      <xdr:rowOff>123825</xdr:rowOff>
    </xdr:to>
    <xdr:pic>
      <xdr:nvPicPr>
        <xdr:cNvPr id="36" name="optLinkPSAImportant"/>
        <xdr:cNvPicPr preferRelativeResize="1">
          <a:picLocks noChangeAspect="0"/>
        </xdr:cNvPicPr>
      </xdr:nvPicPr>
      <xdr:blipFill>
        <a:blip r:embed="rId36"/>
        <a:stretch>
          <a:fillRect/>
        </a:stretch>
      </xdr:blipFill>
      <xdr:spPr>
        <a:xfrm>
          <a:off x="3295650" y="21736050"/>
          <a:ext cx="2190750" cy="257175"/>
        </a:xfrm>
        <a:prstGeom prst="rect">
          <a:avLst/>
        </a:prstGeom>
        <a:solidFill>
          <a:srgbClr val="FFFFFF"/>
        </a:solidFill>
        <a:ln w="1" cmpd="sng">
          <a:noFill/>
        </a:ln>
      </xdr:spPr>
    </xdr:pic>
    <xdr:clientData fLocksWithSheet="0"/>
  </xdr:twoCellAnchor>
  <xdr:twoCellAnchor>
    <xdr:from>
      <xdr:col>2</xdr:col>
      <xdr:colOff>247650</xdr:colOff>
      <xdr:row>91</xdr:row>
      <xdr:rowOff>28575</xdr:rowOff>
    </xdr:from>
    <xdr:to>
      <xdr:col>5</xdr:col>
      <xdr:colOff>285750</xdr:colOff>
      <xdr:row>92</xdr:row>
      <xdr:rowOff>123825</xdr:rowOff>
    </xdr:to>
    <xdr:pic>
      <xdr:nvPicPr>
        <xdr:cNvPr id="37" name="optLinkPSANotLinked"/>
        <xdr:cNvPicPr preferRelativeResize="1">
          <a:picLocks noChangeAspect="0"/>
        </xdr:cNvPicPr>
      </xdr:nvPicPr>
      <xdr:blipFill>
        <a:blip r:embed="rId37"/>
        <a:stretch>
          <a:fillRect/>
        </a:stretch>
      </xdr:blipFill>
      <xdr:spPr>
        <a:xfrm>
          <a:off x="3295650" y="22059900"/>
          <a:ext cx="2190750" cy="257175"/>
        </a:xfrm>
        <a:prstGeom prst="rect">
          <a:avLst/>
        </a:prstGeom>
        <a:solidFill>
          <a:srgbClr val="FFFFFF"/>
        </a:solidFill>
        <a:ln w="1" cmpd="sng">
          <a:noFill/>
        </a:ln>
      </xdr:spPr>
    </xdr:pic>
    <xdr:clientData fLocksWithSheet="0"/>
  </xdr:twoCellAnchor>
  <xdr:twoCellAnchor editAs="oneCell">
    <xdr:from>
      <xdr:col>2</xdr:col>
      <xdr:colOff>247650</xdr:colOff>
      <xdr:row>298</xdr:row>
      <xdr:rowOff>66675</xdr:rowOff>
    </xdr:from>
    <xdr:to>
      <xdr:col>5</xdr:col>
      <xdr:colOff>285750</xdr:colOff>
      <xdr:row>299</xdr:row>
      <xdr:rowOff>142875</xdr:rowOff>
    </xdr:to>
    <xdr:pic>
      <xdr:nvPicPr>
        <xdr:cNvPr id="38" name="optInnovativeNewButStable"/>
        <xdr:cNvPicPr preferRelativeResize="1">
          <a:picLocks noChangeAspect="0"/>
        </xdr:cNvPicPr>
      </xdr:nvPicPr>
      <xdr:blipFill>
        <a:blip r:embed="rId38"/>
        <a:stretch>
          <a:fillRect/>
        </a:stretch>
      </xdr:blipFill>
      <xdr:spPr>
        <a:xfrm>
          <a:off x="3295650" y="57750075"/>
          <a:ext cx="2190750" cy="238125"/>
        </a:xfrm>
        <a:prstGeom prst="rect">
          <a:avLst/>
        </a:prstGeom>
        <a:solidFill>
          <a:srgbClr val="FFFFFF"/>
        </a:solidFill>
        <a:ln w="1" cmpd="sng">
          <a:noFill/>
        </a:ln>
      </xdr:spPr>
    </xdr:pic>
    <xdr:clientData fLocksWithSheet="0"/>
  </xdr:twoCellAnchor>
  <xdr:twoCellAnchor editAs="oneCell">
    <xdr:from>
      <xdr:col>2</xdr:col>
      <xdr:colOff>247650</xdr:colOff>
      <xdr:row>300</xdr:row>
      <xdr:rowOff>57150</xdr:rowOff>
    </xdr:from>
    <xdr:to>
      <xdr:col>5</xdr:col>
      <xdr:colOff>285750</xdr:colOff>
      <xdr:row>301</xdr:row>
      <xdr:rowOff>142875</xdr:rowOff>
    </xdr:to>
    <xdr:pic>
      <xdr:nvPicPr>
        <xdr:cNvPr id="39" name="optInnovativeUnproven"/>
        <xdr:cNvPicPr preferRelativeResize="1">
          <a:picLocks noChangeAspect="0"/>
        </xdr:cNvPicPr>
      </xdr:nvPicPr>
      <xdr:blipFill>
        <a:blip r:embed="rId39"/>
        <a:stretch>
          <a:fillRect/>
        </a:stretch>
      </xdr:blipFill>
      <xdr:spPr>
        <a:xfrm>
          <a:off x="3295650" y="58064400"/>
          <a:ext cx="2190750" cy="247650"/>
        </a:xfrm>
        <a:prstGeom prst="rect">
          <a:avLst/>
        </a:prstGeom>
        <a:solidFill>
          <a:srgbClr val="FFFFFF"/>
        </a:solidFill>
        <a:ln w="1" cmpd="sng">
          <a:noFill/>
        </a:ln>
      </xdr:spPr>
    </xdr:pic>
    <xdr:clientData fLocksWithSheet="0"/>
  </xdr:twoCellAnchor>
  <xdr:twoCellAnchor>
    <xdr:from>
      <xdr:col>2</xdr:col>
      <xdr:colOff>266700</xdr:colOff>
      <xdr:row>67</xdr:row>
      <xdr:rowOff>19050</xdr:rowOff>
    </xdr:from>
    <xdr:to>
      <xdr:col>5</xdr:col>
      <xdr:colOff>276225</xdr:colOff>
      <xdr:row>68</xdr:row>
      <xdr:rowOff>104775</xdr:rowOff>
    </xdr:to>
    <xdr:pic>
      <xdr:nvPicPr>
        <xdr:cNvPr id="40" name="optStatusCritical"/>
        <xdr:cNvPicPr preferRelativeResize="1">
          <a:picLocks noChangeAspect="0"/>
        </xdr:cNvPicPr>
      </xdr:nvPicPr>
      <xdr:blipFill>
        <a:blip r:embed="rId40"/>
        <a:stretch>
          <a:fillRect/>
        </a:stretch>
      </xdr:blipFill>
      <xdr:spPr>
        <a:xfrm>
          <a:off x="3314700" y="18049875"/>
          <a:ext cx="2162175" cy="247650"/>
        </a:xfrm>
        <a:prstGeom prst="rect">
          <a:avLst/>
        </a:prstGeom>
        <a:solidFill>
          <a:srgbClr val="FFFFFF"/>
        </a:solidFill>
        <a:ln w="1" cmpd="sng">
          <a:noFill/>
        </a:ln>
      </xdr:spPr>
    </xdr:pic>
    <xdr:clientData fLocksWithSheet="0"/>
  </xdr:twoCellAnchor>
  <xdr:twoCellAnchor>
    <xdr:from>
      <xdr:col>2</xdr:col>
      <xdr:colOff>266700</xdr:colOff>
      <xdr:row>69</xdr:row>
      <xdr:rowOff>9525</xdr:rowOff>
    </xdr:from>
    <xdr:to>
      <xdr:col>5</xdr:col>
      <xdr:colOff>276225</xdr:colOff>
      <xdr:row>70</xdr:row>
      <xdr:rowOff>95250</xdr:rowOff>
    </xdr:to>
    <xdr:pic>
      <xdr:nvPicPr>
        <xdr:cNvPr id="41" name="optStatusHighlyDesirable"/>
        <xdr:cNvPicPr preferRelativeResize="1">
          <a:picLocks noChangeAspect="0"/>
        </xdr:cNvPicPr>
      </xdr:nvPicPr>
      <xdr:blipFill>
        <a:blip r:embed="rId41"/>
        <a:stretch>
          <a:fillRect/>
        </a:stretch>
      </xdr:blipFill>
      <xdr:spPr>
        <a:xfrm>
          <a:off x="3314700" y="18364200"/>
          <a:ext cx="2162175" cy="247650"/>
        </a:xfrm>
        <a:prstGeom prst="rect">
          <a:avLst/>
        </a:prstGeom>
        <a:solidFill>
          <a:srgbClr val="FFFFFF"/>
        </a:solidFill>
        <a:ln w="1" cmpd="sng">
          <a:noFill/>
        </a:ln>
      </xdr:spPr>
    </xdr:pic>
    <xdr:clientData fLocksWithSheet="0"/>
  </xdr:twoCellAnchor>
  <xdr:twoCellAnchor>
    <xdr:from>
      <xdr:col>2</xdr:col>
      <xdr:colOff>266700</xdr:colOff>
      <xdr:row>71</xdr:row>
      <xdr:rowOff>9525</xdr:rowOff>
    </xdr:from>
    <xdr:to>
      <xdr:col>5</xdr:col>
      <xdr:colOff>276225</xdr:colOff>
      <xdr:row>72</xdr:row>
      <xdr:rowOff>95250</xdr:rowOff>
    </xdr:to>
    <xdr:pic>
      <xdr:nvPicPr>
        <xdr:cNvPr id="42" name="optStatusDesirable"/>
        <xdr:cNvPicPr preferRelativeResize="1">
          <a:picLocks noChangeAspect="0"/>
        </xdr:cNvPicPr>
      </xdr:nvPicPr>
      <xdr:blipFill>
        <a:blip r:embed="rId42"/>
        <a:stretch>
          <a:fillRect/>
        </a:stretch>
      </xdr:blipFill>
      <xdr:spPr>
        <a:xfrm>
          <a:off x="3314700" y="18688050"/>
          <a:ext cx="2162175" cy="247650"/>
        </a:xfrm>
        <a:prstGeom prst="rect">
          <a:avLst/>
        </a:prstGeom>
        <a:solidFill>
          <a:srgbClr val="FFFFFF"/>
        </a:solidFill>
        <a:ln w="1" cmpd="sng">
          <a:noFill/>
        </a:ln>
      </xdr:spPr>
    </xdr:pic>
    <xdr:clientData fLocksWithSheet="0"/>
  </xdr:twoCellAnchor>
  <xdr:twoCellAnchor editAs="oneCell">
    <xdr:from>
      <xdr:col>3</xdr:col>
      <xdr:colOff>66675</xdr:colOff>
      <xdr:row>7</xdr:row>
      <xdr:rowOff>19050</xdr:rowOff>
    </xdr:from>
    <xdr:to>
      <xdr:col>5</xdr:col>
      <xdr:colOff>66675</xdr:colOff>
      <xdr:row>7</xdr:row>
      <xdr:rowOff>228600</xdr:rowOff>
    </xdr:to>
    <xdr:pic>
      <xdr:nvPicPr>
        <xdr:cNvPr id="43" name="CheckBox2"/>
        <xdr:cNvPicPr preferRelativeResize="1">
          <a:picLocks noChangeAspect="1"/>
        </xdr:cNvPicPr>
      </xdr:nvPicPr>
      <xdr:blipFill>
        <a:blip r:embed="rId43"/>
        <a:stretch>
          <a:fillRect/>
        </a:stretch>
      </xdr:blipFill>
      <xdr:spPr>
        <a:xfrm>
          <a:off x="3924300" y="1914525"/>
          <a:ext cx="1343025" cy="209550"/>
        </a:xfrm>
        <a:prstGeom prst="rect">
          <a:avLst/>
        </a:prstGeom>
        <a:noFill/>
        <a:ln w="9525" cmpd="sng">
          <a:noFill/>
        </a:ln>
      </xdr:spPr>
    </xdr:pic>
    <xdr:clientData/>
  </xdr:twoCellAnchor>
  <xdr:twoCellAnchor editAs="oneCell">
    <xdr:from>
      <xdr:col>7</xdr:col>
      <xdr:colOff>609600</xdr:colOff>
      <xdr:row>7</xdr:row>
      <xdr:rowOff>19050</xdr:rowOff>
    </xdr:from>
    <xdr:to>
      <xdr:col>7</xdr:col>
      <xdr:colOff>1323975</xdr:colOff>
      <xdr:row>7</xdr:row>
      <xdr:rowOff>228600</xdr:rowOff>
    </xdr:to>
    <xdr:pic>
      <xdr:nvPicPr>
        <xdr:cNvPr id="44" name="CheckBox3"/>
        <xdr:cNvPicPr preferRelativeResize="1">
          <a:picLocks noChangeAspect="1"/>
        </xdr:cNvPicPr>
      </xdr:nvPicPr>
      <xdr:blipFill>
        <a:blip r:embed="rId44"/>
        <a:stretch>
          <a:fillRect/>
        </a:stretch>
      </xdr:blipFill>
      <xdr:spPr>
        <a:xfrm>
          <a:off x="6657975" y="1914525"/>
          <a:ext cx="714375" cy="209550"/>
        </a:xfrm>
        <a:prstGeom prst="rect">
          <a:avLst/>
        </a:prstGeom>
        <a:noFill/>
        <a:ln w="9525" cmpd="sng">
          <a:noFill/>
        </a:ln>
      </xdr:spPr>
    </xdr:pic>
    <xdr:clientData/>
  </xdr:twoCellAnchor>
  <xdr:twoCellAnchor editAs="oneCell">
    <xdr:from>
      <xdr:col>2</xdr:col>
      <xdr:colOff>285750</xdr:colOff>
      <xdr:row>354</xdr:row>
      <xdr:rowOff>142875</xdr:rowOff>
    </xdr:from>
    <xdr:to>
      <xdr:col>5</xdr:col>
      <xdr:colOff>333375</xdr:colOff>
      <xdr:row>355</xdr:row>
      <xdr:rowOff>152400</xdr:rowOff>
    </xdr:to>
    <xdr:pic>
      <xdr:nvPicPr>
        <xdr:cNvPr id="45" name="optITInfrastructure"/>
        <xdr:cNvPicPr preferRelativeResize="1">
          <a:picLocks noChangeAspect="1"/>
        </xdr:cNvPicPr>
      </xdr:nvPicPr>
      <xdr:blipFill>
        <a:blip r:embed="rId45"/>
        <a:stretch>
          <a:fillRect/>
        </a:stretch>
      </xdr:blipFill>
      <xdr:spPr>
        <a:xfrm>
          <a:off x="3333750" y="67370325"/>
          <a:ext cx="2200275" cy="209550"/>
        </a:xfrm>
        <a:prstGeom prst="rect">
          <a:avLst/>
        </a:prstGeom>
        <a:solidFill>
          <a:srgbClr val="FFFFFF"/>
        </a:solidFill>
        <a:ln w="1" cmpd="sng">
          <a:noFill/>
        </a:ln>
      </xdr:spPr>
    </xdr:pic>
    <xdr:clientData fLocksWithSheet="0"/>
  </xdr:twoCellAnchor>
  <xdr:twoCellAnchor editAs="oneCell">
    <xdr:from>
      <xdr:col>2</xdr:col>
      <xdr:colOff>247650</xdr:colOff>
      <xdr:row>324</xdr:row>
      <xdr:rowOff>76200</xdr:rowOff>
    </xdr:from>
    <xdr:to>
      <xdr:col>5</xdr:col>
      <xdr:colOff>295275</xdr:colOff>
      <xdr:row>325</xdr:row>
      <xdr:rowOff>123825</xdr:rowOff>
    </xdr:to>
    <xdr:pic>
      <xdr:nvPicPr>
        <xdr:cNvPr id="46" name="optScopeNotApplicable"/>
        <xdr:cNvPicPr preferRelativeResize="1">
          <a:picLocks noChangeAspect="0"/>
        </xdr:cNvPicPr>
      </xdr:nvPicPr>
      <xdr:blipFill>
        <a:blip r:embed="rId46"/>
        <a:stretch>
          <a:fillRect/>
        </a:stretch>
      </xdr:blipFill>
      <xdr:spPr>
        <a:xfrm>
          <a:off x="3295650" y="62160150"/>
          <a:ext cx="2200275" cy="209550"/>
        </a:xfrm>
        <a:prstGeom prst="rect">
          <a:avLst/>
        </a:prstGeom>
        <a:solidFill>
          <a:srgbClr val="FFFFFF"/>
        </a:solidFill>
        <a:ln w="1" cmpd="sng">
          <a:noFill/>
        </a:ln>
      </xdr:spPr>
    </xdr:pic>
    <xdr:clientData fLocksWithSheet="0"/>
  </xdr:twoCellAnchor>
  <xdr:twoCellAnchor editAs="oneCell">
    <xdr:from>
      <xdr:col>2</xdr:col>
      <xdr:colOff>285750</xdr:colOff>
      <xdr:row>357</xdr:row>
      <xdr:rowOff>123825</xdr:rowOff>
    </xdr:from>
    <xdr:to>
      <xdr:col>5</xdr:col>
      <xdr:colOff>333375</xdr:colOff>
      <xdr:row>359</xdr:row>
      <xdr:rowOff>9525</xdr:rowOff>
    </xdr:to>
    <xdr:pic>
      <xdr:nvPicPr>
        <xdr:cNvPr id="47" name="optITBespoke"/>
        <xdr:cNvPicPr preferRelativeResize="1">
          <a:picLocks noChangeAspect="1"/>
        </xdr:cNvPicPr>
      </xdr:nvPicPr>
      <xdr:blipFill>
        <a:blip r:embed="rId47"/>
        <a:stretch>
          <a:fillRect/>
        </a:stretch>
      </xdr:blipFill>
      <xdr:spPr>
        <a:xfrm>
          <a:off x="3333750" y="67875150"/>
          <a:ext cx="2200275" cy="209550"/>
        </a:xfrm>
        <a:prstGeom prst="rect">
          <a:avLst/>
        </a:prstGeom>
        <a:solidFill>
          <a:srgbClr val="FFFFFF"/>
        </a:solidFill>
        <a:ln w="1" cmpd="sng">
          <a:noFill/>
        </a:ln>
      </xdr:spPr>
    </xdr:pic>
    <xdr:clientData fLocksWithSheet="0"/>
  </xdr:twoCellAnchor>
  <xdr:twoCellAnchor editAs="oneCell">
    <xdr:from>
      <xdr:col>7</xdr:col>
      <xdr:colOff>95250</xdr:colOff>
      <xdr:row>54</xdr:row>
      <xdr:rowOff>114300</xdr:rowOff>
    </xdr:from>
    <xdr:to>
      <xdr:col>7</xdr:col>
      <xdr:colOff>752475</xdr:colOff>
      <xdr:row>54</xdr:row>
      <xdr:rowOff>361950</xdr:rowOff>
    </xdr:to>
    <xdr:pic>
      <xdr:nvPicPr>
        <xdr:cNvPr id="48" name="optConfCCFNo"/>
        <xdr:cNvPicPr preferRelativeResize="1">
          <a:picLocks noChangeAspect="1"/>
        </xdr:cNvPicPr>
      </xdr:nvPicPr>
      <xdr:blipFill>
        <a:blip r:embed="rId48"/>
        <a:stretch>
          <a:fillRect/>
        </a:stretch>
      </xdr:blipFill>
      <xdr:spPr>
        <a:xfrm>
          <a:off x="6143625" y="13811250"/>
          <a:ext cx="657225" cy="247650"/>
        </a:xfrm>
        <a:prstGeom prst="rect">
          <a:avLst/>
        </a:prstGeom>
        <a:noFill/>
        <a:ln w="9525" cmpd="sng">
          <a:noFill/>
        </a:ln>
      </xdr:spPr>
    </xdr:pic>
    <xdr:clientData fLocksWithSheet="0"/>
  </xdr:twoCellAnchor>
  <xdr:twoCellAnchor editAs="oneCell">
    <xdr:from>
      <xdr:col>4</xdr:col>
      <xdr:colOff>733425</xdr:colOff>
      <xdr:row>54</xdr:row>
      <xdr:rowOff>104775</xdr:rowOff>
    </xdr:from>
    <xdr:to>
      <xdr:col>5</xdr:col>
      <xdr:colOff>266700</xdr:colOff>
      <xdr:row>54</xdr:row>
      <xdr:rowOff>352425</xdr:rowOff>
    </xdr:to>
    <xdr:pic>
      <xdr:nvPicPr>
        <xdr:cNvPr id="49" name="optConfCCFYes"/>
        <xdr:cNvPicPr preferRelativeResize="1">
          <a:picLocks noChangeAspect="1"/>
        </xdr:cNvPicPr>
      </xdr:nvPicPr>
      <xdr:blipFill>
        <a:blip r:embed="rId49"/>
        <a:stretch>
          <a:fillRect/>
        </a:stretch>
      </xdr:blipFill>
      <xdr:spPr>
        <a:xfrm>
          <a:off x="4810125" y="13801725"/>
          <a:ext cx="657225" cy="247650"/>
        </a:xfrm>
        <a:prstGeom prst="rect">
          <a:avLst/>
        </a:prstGeom>
        <a:noFill/>
        <a:ln w="9525" cmpd="sng">
          <a:noFill/>
        </a:ln>
      </xdr:spPr>
    </xdr:pic>
    <xdr:clientData fLocksWithSheet="0"/>
  </xdr:twoCellAnchor>
  <xdr:twoCellAnchor>
    <xdr:from>
      <xdr:col>2</xdr:col>
      <xdr:colOff>228600</xdr:colOff>
      <xdr:row>190</xdr:row>
      <xdr:rowOff>9525</xdr:rowOff>
    </xdr:from>
    <xdr:to>
      <xdr:col>5</xdr:col>
      <xdr:colOff>257175</xdr:colOff>
      <xdr:row>191</xdr:row>
      <xdr:rowOff>19050</xdr:rowOff>
    </xdr:to>
    <xdr:pic>
      <xdr:nvPicPr>
        <xdr:cNvPr id="50" name="chkNotSignificant"/>
        <xdr:cNvPicPr preferRelativeResize="1">
          <a:picLocks noChangeAspect="1"/>
        </xdr:cNvPicPr>
      </xdr:nvPicPr>
      <xdr:blipFill>
        <a:blip r:embed="rId50"/>
        <a:stretch>
          <a:fillRect/>
        </a:stretch>
      </xdr:blipFill>
      <xdr:spPr>
        <a:xfrm>
          <a:off x="3276600" y="38957250"/>
          <a:ext cx="2181225" cy="209550"/>
        </a:xfrm>
        <a:prstGeom prst="rect">
          <a:avLst/>
        </a:prstGeom>
        <a:solidFill>
          <a:srgbClr val="FFFFFF"/>
        </a:solidFill>
        <a:ln w="1" cmpd="sng">
          <a:noFill/>
        </a:ln>
      </xdr:spPr>
    </xdr:pic>
    <xdr:clientData fLocksWithSheet="0"/>
  </xdr:twoCellAnchor>
  <xdr:twoCellAnchor>
    <xdr:from>
      <xdr:col>2</xdr:col>
      <xdr:colOff>228600</xdr:colOff>
      <xdr:row>191</xdr:row>
      <xdr:rowOff>57150</xdr:rowOff>
    </xdr:from>
    <xdr:to>
      <xdr:col>5</xdr:col>
      <xdr:colOff>257175</xdr:colOff>
      <xdr:row>192</xdr:row>
      <xdr:rowOff>114300</xdr:rowOff>
    </xdr:to>
    <xdr:pic>
      <xdr:nvPicPr>
        <xdr:cNvPr id="51" name="chkNewProcesses"/>
        <xdr:cNvPicPr preferRelativeResize="1">
          <a:picLocks noChangeAspect="1"/>
        </xdr:cNvPicPr>
      </xdr:nvPicPr>
      <xdr:blipFill>
        <a:blip r:embed="rId51"/>
        <a:stretch>
          <a:fillRect/>
        </a:stretch>
      </xdr:blipFill>
      <xdr:spPr>
        <a:xfrm>
          <a:off x="3276600" y="39204900"/>
          <a:ext cx="2181225" cy="219075"/>
        </a:xfrm>
        <a:prstGeom prst="rect">
          <a:avLst/>
        </a:prstGeom>
        <a:solidFill>
          <a:srgbClr val="FFFFFF"/>
        </a:solidFill>
        <a:ln w="1" cmpd="sng">
          <a:noFill/>
        </a:ln>
      </xdr:spPr>
    </xdr:pic>
    <xdr:clientData fLocksWithSheet="0"/>
  </xdr:twoCellAnchor>
  <xdr:twoCellAnchor>
    <xdr:from>
      <xdr:col>2</xdr:col>
      <xdr:colOff>228600</xdr:colOff>
      <xdr:row>192</xdr:row>
      <xdr:rowOff>152400</xdr:rowOff>
    </xdr:from>
    <xdr:to>
      <xdr:col>5</xdr:col>
      <xdr:colOff>257175</xdr:colOff>
      <xdr:row>194</xdr:row>
      <xdr:rowOff>38100</xdr:rowOff>
    </xdr:to>
    <xdr:pic>
      <xdr:nvPicPr>
        <xdr:cNvPr id="52" name="chkMajorRetraining"/>
        <xdr:cNvPicPr preferRelativeResize="1">
          <a:picLocks noChangeAspect="1"/>
        </xdr:cNvPicPr>
      </xdr:nvPicPr>
      <xdr:blipFill>
        <a:blip r:embed="rId52"/>
        <a:stretch>
          <a:fillRect/>
        </a:stretch>
      </xdr:blipFill>
      <xdr:spPr>
        <a:xfrm>
          <a:off x="3276600" y="39462075"/>
          <a:ext cx="2181225" cy="209550"/>
        </a:xfrm>
        <a:prstGeom prst="rect">
          <a:avLst/>
        </a:prstGeom>
        <a:solidFill>
          <a:srgbClr val="FFFFFF"/>
        </a:solidFill>
        <a:ln w="1" cmpd="sng">
          <a:noFill/>
        </a:ln>
      </xdr:spPr>
    </xdr:pic>
    <xdr:clientData fLocksWithSheet="0"/>
  </xdr:twoCellAnchor>
  <xdr:twoCellAnchor>
    <xdr:from>
      <xdr:col>2</xdr:col>
      <xdr:colOff>228600</xdr:colOff>
      <xdr:row>194</xdr:row>
      <xdr:rowOff>76200</xdr:rowOff>
    </xdr:from>
    <xdr:to>
      <xdr:col>5</xdr:col>
      <xdr:colOff>257175</xdr:colOff>
      <xdr:row>195</xdr:row>
      <xdr:rowOff>123825</xdr:rowOff>
    </xdr:to>
    <xdr:pic>
      <xdr:nvPicPr>
        <xdr:cNvPr id="53" name="chkMajorRestructuring"/>
        <xdr:cNvPicPr preferRelativeResize="1">
          <a:picLocks noChangeAspect="1"/>
        </xdr:cNvPicPr>
      </xdr:nvPicPr>
      <xdr:blipFill>
        <a:blip r:embed="rId53"/>
        <a:stretch>
          <a:fillRect/>
        </a:stretch>
      </xdr:blipFill>
      <xdr:spPr>
        <a:xfrm>
          <a:off x="3276600" y="39709725"/>
          <a:ext cx="2181225" cy="209550"/>
        </a:xfrm>
        <a:prstGeom prst="rect">
          <a:avLst/>
        </a:prstGeom>
        <a:solidFill>
          <a:srgbClr val="FFFFFF"/>
        </a:solidFill>
        <a:ln w="1" cmpd="sng">
          <a:noFill/>
        </a:ln>
      </xdr:spPr>
    </xdr:pic>
    <xdr:clientData fLocksWithSheet="0"/>
  </xdr:twoCellAnchor>
  <xdr:twoCellAnchor>
    <xdr:from>
      <xdr:col>2</xdr:col>
      <xdr:colOff>228600</xdr:colOff>
      <xdr:row>198</xdr:row>
      <xdr:rowOff>47625</xdr:rowOff>
    </xdr:from>
    <xdr:to>
      <xdr:col>5</xdr:col>
      <xdr:colOff>257175</xdr:colOff>
      <xdr:row>199</xdr:row>
      <xdr:rowOff>95250</xdr:rowOff>
    </xdr:to>
    <xdr:pic>
      <xdr:nvPicPr>
        <xdr:cNvPr id="54" name="chkTransferOutsourcing"/>
        <xdr:cNvPicPr preferRelativeResize="1">
          <a:picLocks noChangeAspect="1"/>
        </xdr:cNvPicPr>
      </xdr:nvPicPr>
      <xdr:blipFill>
        <a:blip r:embed="rId54"/>
        <a:stretch>
          <a:fillRect/>
        </a:stretch>
      </xdr:blipFill>
      <xdr:spPr>
        <a:xfrm>
          <a:off x="3276600" y="40328850"/>
          <a:ext cx="2181225" cy="209550"/>
        </a:xfrm>
        <a:prstGeom prst="rect">
          <a:avLst/>
        </a:prstGeom>
        <a:solidFill>
          <a:srgbClr val="FFFFFF"/>
        </a:solidFill>
        <a:ln w="1" cmpd="sng">
          <a:noFill/>
        </a:ln>
      </xdr:spPr>
    </xdr:pic>
    <xdr:clientData fLocksWithSheet="0"/>
  </xdr:twoCellAnchor>
  <xdr:twoCellAnchor>
    <xdr:from>
      <xdr:col>2</xdr:col>
      <xdr:colOff>228600</xdr:colOff>
      <xdr:row>196</xdr:row>
      <xdr:rowOff>0</xdr:rowOff>
    </xdr:from>
    <xdr:to>
      <xdr:col>5</xdr:col>
      <xdr:colOff>257175</xdr:colOff>
      <xdr:row>198</xdr:row>
      <xdr:rowOff>0</xdr:rowOff>
    </xdr:to>
    <xdr:pic>
      <xdr:nvPicPr>
        <xdr:cNvPr id="55" name="chkSigLogMove"/>
        <xdr:cNvPicPr preferRelativeResize="1">
          <a:picLocks noChangeAspect="1"/>
        </xdr:cNvPicPr>
      </xdr:nvPicPr>
      <xdr:blipFill>
        <a:blip r:embed="rId55"/>
        <a:stretch>
          <a:fillRect/>
        </a:stretch>
      </xdr:blipFill>
      <xdr:spPr>
        <a:xfrm>
          <a:off x="3276600" y="39957375"/>
          <a:ext cx="2181225" cy="323850"/>
        </a:xfrm>
        <a:prstGeom prst="rect">
          <a:avLst/>
        </a:prstGeom>
        <a:solidFill>
          <a:srgbClr val="FFFFFF"/>
        </a:solidFill>
        <a:ln w="1" cmpd="sng">
          <a:noFill/>
        </a:ln>
      </xdr:spPr>
    </xdr:pic>
    <xdr:clientData fLocksWithSheet="0"/>
  </xdr:twoCellAnchor>
  <xdr:twoCellAnchor editAs="oneCell">
    <xdr:from>
      <xdr:col>7</xdr:col>
      <xdr:colOff>1895475</xdr:colOff>
      <xdr:row>7</xdr:row>
      <xdr:rowOff>19050</xdr:rowOff>
    </xdr:from>
    <xdr:to>
      <xdr:col>7</xdr:col>
      <xdr:colOff>2390775</xdr:colOff>
      <xdr:row>7</xdr:row>
      <xdr:rowOff>228600</xdr:rowOff>
    </xdr:to>
    <xdr:pic>
      <xdr:nvPicPr>
        <xdr:cNvPr id="56" name="CheckBox4"/>
        <xdr:cNvPicPr preferRelativeResize="1">
          <a:picLocks noChangeAspect="1"/>
        </xdr:cNvPicPr>
      </xdr:nvPicPr>
      <xdr:blipFill>
        <a:blip r:embed="rId56"/>
        <a:stretch>
          <a:fillRect/>
        </a:stretch>
      </xdr:blipFill>
      <xdr:spPr>
        <a:xfrm>
          <a:off x="7943850" y="1914525"/>
          <a:ext cx="495300" cy="209550"/>
        </a:xfrm>
        <a:prstGeom prst="rect">
          <a:avLst/>
        </a:prstGeom>
        <a:noFill/>
        <a:ln w="9525" cmpd="sng">
          <a:noFill/>
        </a:ln>
      </xdr:spPr>
    </xdr:pic>
    <xdr:clientData/>
  </xdr:twoCellAnchor>
  <xdr:twoCellAnchor editAs="oneCell">
    <xdr:from>
      <xdr:col>2</xdr:col>
      <xdr:colOff>228600</xdr:colOff>
      <xdr:row>128</xdr:row>
      <xdr:rowOff>142875</xdr:rowOff>
    </xdr:from>
    <xdr:to>
      <xdr:col>5</xdr:col>
      <xdr:colOff>228600</xdr:colOff>
      <xdr:row>130</xdr:row>
      <xdr:rowOff>66675</xdr:rowOff>
    </xdr:to>
    <xdr:pic>
      <xdr:nvPicPr>
        <xdr:cNvPr id="57" name="chkImpactOrganisation"/>
        <xdr:cNvPicPr preferRelativeResize="1">
          <a:picLocks noChangeAspect="0"/>
        </xdr:cNvPicPr>
      </xdr:nvPicPr>
      <xdr:blipFill>
        <a:blip r:embed="rId57"/>
        <a:stretch>
          <a:fillRect/>
        </a:stretch>
      </xdr:blipFill>
      <xdr:spPr>
        <a:xfrm>
          <a:off x="3276600" y="28432125"/>
          <a:ext cx="2152650" cy="247650"/>
        </a:xfrm>
        <a:prstGeom prst="rect">
          <a:avLst/>
        </a:prstGeom>
        <a:solidFill>
          <a:srgbClr val="FFFFFF"/>
        </a:solidFill>
        <a:ln w="1" cmpd="sng">
          <a:noFill/>
        </a:ln>
      </xdr:spPr>
    </xdr:pic>
    <xdr:clientData fLocksWithSheet="0"/>
  </xdr:twoCellAnchor>
  <xdr:twoCellAnchor editAs="oneCell">
    <xdr:from>
      <xdr:col>2</xdr:col>
      <xdr:colOff>247650</xdr:colOff>
      <xdr:row>346</xdr:row>
      <xdr:rowOff>38100</xdr:rowOff>
    </xdr:from>
    <xdr:to>
      <xdr:col>5</xdr:col>
      <xdr:colOff>295275</xdr:colOff>
      <xdr:row>347</xdr:row>
      <xdr:rowOff>104775</xdr:rowOff>
    </xdr:to>
    <xdr:pic>
      <xdr:nvPicPr>
        <xdr:cNvPr id="58" name="chkSiteConstraintsNA"/>
        <xdr:cNvPicPr preferRelativeResize="1">
          <a:picLocks noChangeAspect="0"/>
        </xdr:cNvPicPr>
      </xdr:nvPicPr>
      <xdr:blipFill>
        <a:blip r:embed="rId58"/>
        <a:stretch>
          <a:fillRect/>
        </a:stretch>
      </xdr:blipFill>
      <xdr:spPr>
        <a:xfrm>
          <a:off x="3295650" y="65836800"/>
          <a:ext cx="2200275" cy="228600"/>
        </a:xfrm>
        <a:prstGeom prst="rect">
          <a:avLst/>
        </a:prstGeom>
        <a:solidFill>
          <a:srgbClr val="FFFFFF"/>
        </a:solidFill>
        <a:ln w="1" cmpd="sng">
          <a:noFill/>
        </a:ln>
      </xdr:spPr>
    </xdr:pic>
    <xdr:clientData fLocksWithSheet="0"/>
  </xdr:twoCellAnchor>
  <xdr:twoCellAnchor editAs="oneCell">
    <xdr:from>
      <xdr:col>2</xdr:col>
      <xdr:colOff>247650</xdr:colOff>
      <xdr:row>339</xdr:row>
      <xdr:rowOff>104775</xdr:rowOff>
    </xdr:from>
    <xdr:to>
      <xdr:col>5</xdr:col>
      <xdr:colOff>295275</xdr:colOff>
      <xdr:row>340</xdr:row>
      <xdr:rowOff>152400</xdr:rowOff>
    </xdr:to>
    <xdr:pic>
      <xdr:nvPicPr>
        <xdr:cNvPr id="59" name="chkSiteConstraintsLackKnowledge"/>
        <xdr:cNvPicPr preferRelativeResize="1">
          <a:picLocks noChangeAspect="0"/>
        </xdr:cNvPicPr>
      </xdr:nvPicPr>
      <xdr:blipFill>
        <a:blip r:embed="rId59"/>
        <a:stretch>
          <a:fillRect/>
        </a:stretch>
      </xdr:blipFill>
      <xdr:spPr>
        <a:xfrm>
          <a:off x="3295650" y="64693800"/>
          <a:ext cx="2200275" cy="247650"/>
        </a:xfrm>
        <a:prstGeom prst="rect">
          <a:avLst/>
        </a:prstGeom>
        <a:solidFill>
          <a:srgbClr val="FFFFFF"/>
        </a:solidFill>
        <a:ln w="1" cmpd="sng">
          <a:noFill/>
        </a:ln>
      </xdr:spPr>
    </xdr:pic>
    <xdr:clientData fLocksWithSheet="0"/>
  </xdr:twoCellAnchor>
  <xdr:twoCellAnchor editAs="oneCell">
    <xdr:from>
      <xdr:col>2</xdr:col>
      <xdr:colOff>247650</xdr:colOff>
      <xdr:row>340</xdr:row>
      <xdr:rowOff>190500</xdr:rowOff>
    </xdr:from>
    <xdr:to>
      <xdr:col>5</xdr:col>
      <xdr:colOff>295275</xdr:colOff>
      <xdr:row>342</xdr:row>
      <xdr:rowOff>66675</xdr:rowOff>
    </xdr:to>
    <xdr:pic>
      <xdr:nvPicPr>
        <xdr:cNvPr id="60" name="chkSiteConstraintsSiteAccess"/>
        <xdr:cNvPicPr preferRelativeResize="1">
          <a:picLocks noChangeAspect="0"/>
        </xdr:cNvPicPr>
      </xdr:nvPicPr>
      <xdr:blipFill>
        <a:blip r:embed="rId60"/>
        <a:stretch>
          <a:fillRect/>
        </a:stretch>
      </xdr:blipFill>
      <xdr:spPr>
        <a:xfrm>
          <a:off x="3295650" y="64979550"/>
          <a:ext cx="2200275" cy="238125"/>
        </a:xfrm>
        <a:prstGeom prst="rect">
          <a:avLst/>
        </a:prstGeom>
        <a:solidFill>
          <a:srgbClr val="FFFFFF"/>
        </a:solidFill>
        <a:ln w="1" cmpd="sng">
          <a:noFill/>
        </a:ln>
      </xdr:spPr>
    </xdr:pic>
    <xdr:clientData fLocksWithSheet="0"/>
  </xdr:twoCellAnchor>
  <xdr:twoCellAnchor editAs="oneCell">
    <xdr:from>
      <xdr:col>2</xdr:col>
      <xdr:colOff>247650</xdr:colOff>
      <xdr:row>342</xdr:row>
      <xdr:rowOff>104775</xdr:rowOff>
    </xdr:from>
    <xdr:to>
      <xdr:col>5</xdr:col>
      <xdr:colOff>295275</xdr:colOff>
      <xdr:row>344</xdr:row>
      <xdr:rowOff>38100</xdr:rowOff>
    </xdr:to>
    <xdr:pic>
      <xdr:nvPicPr>
        <xdr:cNvPr id="61" name="chkSiteConstraintsEnvironmental"/>
        <xdr:cNvPicPr preferRelativeResize="1">
          <a:picLocks noChangeAspect="0"/>
        </xdr:cNvPicPr>
      </xdr:nvPicPr>
      <xdr:blipFill>
        <a:blip r:embed="rId61"/>
        <a:stretch>
          <a:fillRect/>
        </a:stretch>
      </xdr:blipFill>
      <xdr:spPr>
        <a:xfrm>
          <a:off x="3295650" y="65255775"/>
          <a:ext cx="2200275" cy="257175"/>
        </a:xfrm>
        <a:prstGeom prst="rect">
          <a:avLst/>
        </a:prstGeom>
        <a:solidFill>
          <a:srgbClr val="FFFFFF"/>
        </a:solidFill>
        <a:ln w="1" cmpd="sng">
          <a:noFill/>
        </a:ln>
      </xdr:spPr>
    </xdr:pic>
    <xdr:clientData fLocksWithSheet="0"/>
  </xdr:twoCellAnchor>
  <xdr:twoCellAnchor editAs="oneCell">
    <xdr:from>
      <xdr:col>2</xdr:col>
      <xdr:colOff>247650</xdr:colOff>
      <xdr:row>344</xdr:row>
      <xdr:rowOff>76200</xdr:rowOff>
    </xdr:from>
    <xdr:to>
      <xdr:col>5</xdr:col>
      <xdr:colOff>295275</xdr:colOff>
      <xdr:row>346</xdr:row>
      <xdr:rowOff>0</xdr:rowOff>
    </xdr:to>
    <xdr:pic>
      <xdr:nvPicPr>
        <xdr:cNvPr id="62" name="chkSiteConstraintsLocation"/>
        <xdr:cNvPicPr preferRelativeResize="1">
          <a:picLocks noChangeAspect="0"/>
        </xdr:cNvPicPr>
      </xdr:nvPicPr>
      <xdr:blipFill>
        <a:blip r:embed="rId62"/>
        <a:stretch>
          <a:fillRect/>
        </a:stretch>
      </xdr:blipFill>
      <xdr:spPr>
        <a:xfrm>
          <a:off x="3295650" y="65551050"/>
          <a:ext cx="2200275" cy="247650"/>
        </a:xfrm>
        <a:prstGeom prst="rect">
          <a:avLst/>
        </a:prstGeom>
        <a:solidFill>
          <a:srgbClr val="FFFFFF"/>
        </a:solidFill>
        <a:ln w="1" cmpd="sng">
          <a:noFill/>
        </a:ln>
      </xdr:spPr>
    </xdr:pic>
    <xdr:clientData fLocksWithSheet="0"/>
  </xdr:twoCellAnchor>
  <xdr:twoCellAnchor editAs="oneCell">
    <xdr:from>
      <xdr:col>2</xdr:col>
      <xdr:colOff>238125</xdr:colOff>
      <xdr:row>307</xdr:row>
      <xdr:rowOff>38100</xdr:rowOff>
    </xdr:from>
    <xdr:to>
      <xdr:col>5</xdr:col>
      <xdr:colOff>285750</xdr:colOff>
      <xdr:row>309</xdr:row>
      <xdr:rowOff>28575</xdr:rowOff>
    </xdr:to>
    <xdr:pic>
      <xdr:nvPicPr>
        <xdr:cNvPr id="63" name="optScopeDisposeAssets"/>
        <xdr:cNvPicPr preferRelativeResize="1">
          <a:picLocks noChangeAspect="1"/>
        </xdr:cNvPicPr>
      </xdr:nvPicPr>
      <xdr:blipFill>
        <a:blip r:embed="rId63"/>
        <a:stretch>
          <a:fillRect/>
        </a:stretch>
      </xdr:blipFill>
      <xdr:spPr>
        <a:xfrm>
          <a:off x="3286125" y="59312175"/>
          <a:ext cx="2200275" cy="314325"/>
        </a:xfrm>
        <a:prstGeom prst="rect">
          <a:avLst/>
        </a:prstGeom>
        <a:solidFill>
          <a:srgbClr val="FFFFFF"/>
        </a:solidFill>
        <a:ln w="1" cmpd="sng">
          <a:noFill/>
        </a:ln>
      </xdr:spPr>
    </xdr:pic>
    <xdr:clientData fLocksWithSheet="0"/>
  </xdr:twoCellAnchor>
  <xdr:twoCellAnchor editAs="oneCell">
    <xdr:from>
      <xdr:col>2</xdr:col>
      <xdr:colOff>238125</xdr:colOff>
      <xdr:row>309</xdr:row>
      <xdr:rowOff>66675</xdr:rowOff>
    </xdr:from>
    <xdr:to>
      <xdr:col>5</xdr:col>
      <xdr:colOff>285750</xdr:colOff>
      <xdr:row>310</xdr:row>
      <xdr:rowOff>142875</xdr:rowOff>
    </xdr:to>
    <xdr:pic>
      <xdr:nvPicPr>
        <xdr:cNvPr id="64" name="optScopeAcquisition"/>
        <xdr:cNvPicPr preferRelativeResize="1">
          <a:picLocks noChangeAspect="1"/>
        </xdr:cNvPicPr>
      </xdr:nvPicPr>
      <xdr:blipFill>
        <a:blip r:embed="rId64"/>
        <a:stretch>
          <a:fillRect/>
        </a:stretch>
      </xdr:blipFill>
      <xdr:spPr>
        <a:xfrm>
          <a:off x="3286125" y="59664600"/>
          <a:ext cx="2200275" cy="238125"/>
        </a:xfrm>
        <a:prstGeom prst="rect">
          <a:avLst/>
        </a:prstGeom>
        <a:solidFill>
          <a:srgbClr val="FFFFFF"/>
        </a:solidFill>
        <a:ln w="1" cmpd="sng">
          <a:noFill/>
        </a:ln>
      </xdr:spPr>
    </xdr:pic>
    <xdr:clientData fLocksWithSheet="0"/>
  </xdr:twoCellAnchor>
  <xdr:twoCellAnchor editAs="oneCell">
    <xdr:from>
      <xdr:col>2</xdr:col>
      <xdr:colOff>238125</xdr:colOff>
      <xdr:row>313</xdr:row>
      <xdr:rowOff>47625</xdr:rowOff>
    </xdr:from>
    <xdr:to>
      <xdr:col>5</xdr:col>
      <xdr:colOff>285750</xdr:colOff>
      <xdr:row>314</xdr:row>
      <xdr:rowOff>114300</xdr:rowOff>
    </xdr:to>
    <xdr:pic>
      <xdr:nvPicPr>
        <xdr:cNvPr id="65" name="ScopeNotApplicable"/>
        <xdr:cNvPicPr preferRelativeResize="1">
          <a:picLocks noChangeAspect="1"/>
        </xdr:cNvPicPr>
      </xdr:nvPicPr>
      <xdr:blipFill>
        <a:blip r:embed="rId65"/>
        <a:stretch>
          <a:fillRect/>
        </a:stretch>
      </xdr:blipFill>
      <xdr:spPr>
        <a:xfrm>
          <a:off x="3286125" y="60293250"/>
          <a:ext cx="2200275" cy="228600"/>
        </a:xfrm>
        <a:prstGeom prst="rect">
          <a:avLst/>
        </a:prstGeom>
        <a:solidFill>
          <a:srgbClr val="FFFFFF"/>
        </a:solidFill>
        <a:ln w="1" cmpd="sng">
          <a:noFill/>
        </a:ln>
      </xdr:spPr>
    </xdr:pic>
    <xdr:clientData fLocksWithSheet="0"/>
  </xdr:twoCellAnchor>
  <xdr:twoCellAnchor editAs="oneCell">
    <xdr:from>
      <xdr:col>2</xdr:col>
      <xdr:colOff>238125</xdr:colOff>
      <xdr:row>311</xdr:row>
      <xdr:rowOff>19050</xdr:rowOff>
    </xdr:from>
    <xdr:to>
      <xdr:col>5</xdr:col>
      <xdr:colOff>285750</xdr:colOff>
      <xdr:row>313</xdr:row>
      <xdr:rowOff>9525</xdr:rowOff>
    </xdr:to>
    <xdr:pic>
      <xdr:nvPicPr>
        <xdr:cNvPr id="66" name="optScopeConstructionProcurement"/>
        <xdr:cNvPicPr preferRelativeResize="1">
          <a:picLocks noChangeAspect="1"/>
        </xdr:cNvPicPr>
      </xdr:nvPicPr>
      <xdr:blipFill>
        <a:blip r:embed="rId66"/>
        <a:stretch>
          <a:fillRect/>
        </a:stretch>
      </xdr:blipFill>
      <xdr:spPr>
        <a:xfrm>
          <a:off x="3286125" y="59940825"/>
          <a:ext cx="2200275" cy="314325"/>
        </a:xfrm>
        <a:prstGeom prst="rect">
          <a:avLst/>
        </a:prstGeom>
        <a:solidFill>
          <a:srgbClr val="FFFFFF"/>
        </a:solidFill>
        <a:ln w="1" cmpd="sng">
          <a:noFill/>
        </a:ln>
      </xdr:spPr>
    </xdr:pic>
    <xdr:clientData fLocksWithSheet="0"/>
  </xdr:twoCellAnchor>
  <xdr:twoCellAnchor editAs="oneCell">
    <xdr:from>
      <xdr:col>2</xdr:col>
      <xdr:colOff>247650</xdr:colOff>
      <xdr:row>329</xdr:row>
      <xdr:rowOff>57150</xdr:rowOff>
    </xdr:from>
    <xdr:to>
      <xdr:col>5</xdr:col>
      <xdr:colOff>295275</xdr:colOff>
      <xdr:row>330</xdr:row>
      <xdr:rowOff>114300</xdr:rowOff>
    </xdr:to>
    <xdr:pic>
      <xdr:nvPicPr>
        <xdr:cNvPr id="67" name="optStatusOccupiedSegregated"/>
        <xdr:cNvPicPr preferRelativeResize="1">
          <a:picLocks noChangeAspect="0"/>
        </xdr:cNvPicPr>
      </xdr:nvPicPr>
      <xdr:blipFill>
        <a:blip r:embed="rId67"/>
        <a:stretch>
          <a:fillRect/>
        </a:stretch>
      </xdr:blipFill>
      <xdr:spPr>
        <a:xfrm>
          <a:off x="3295650" y="63007875"/>
          <a:ext cx="2200275" cy="219075"/>
        </a:xfrm>
        <a:prstGeom prst="rect">
          <a:avLst/>
        </a:prstGeom>
        <a:solidFill>
          <a:srgbClr val="FFFFFF"/>
        </a:solidFill>
        <a:ln w="1" cmpd="sng">
          <a:noFill/>
        </a:ln>
      </xdr:spPr>
    </xdr:pic>
    <xdr:clientData fLocksWithSheet="0"/>
  </xdr:twoCellAnchor>
  <xdr:twoCellAnchor editAs="oneCell">
    <xdr:from>
      <xdr:col>2</xdr:col>
      <xdr:colOff>247650</xdr:colOff>
      <xdr:row>330</xdr:row>
      <xdr:rowOff>142875</xdr:rowOff>
    </xdr:from>
    <xdr:to>
      <xdr:col>5</xdr:col>
      <xdr:colOff>295275</xdr:colOff>
      <xdr:row>332</xdr:row>
      <xdr:rowOff>38100</xdr:rowOff>
    </xdr:to>
    <xdr:pic>
      <xdr:nvPicPr>
        <xdr:cNvPr id="68" name="optStatusPhased"/>
        <xdr:cNvPicPr preferRelativeResize="1">
          <a:picLocks noChangeAspect="0"/>
        </xdr:cNvPicPr>
      </xdr:nvPicPr>
      <xdr:blipFill>
        <a:blip r:embed="rId68"/>
        <a:stretch>
          <a:fillRect/>
        </a:stretch>
      </xdr:blipFill>
      <xdr:spPr>
        <a:xfrm>
          <a:off x="3295650" y="63255525"/>
          <a:ext cx="2200275" cy="219075"/>
        </a:xfrm>
        <a:prstGeom prst="rect">
          <a:avLst/>
        </a:prstGeom>
        <a:solidFill>
          <a:srgbClr val="FFFFFF"/>
        </a:solidFill>
        <a:ln w="1" cmpd="sng">
          <a:noFill/>
        </a:ln>
      </xdr:spPr>
    </xdr:pic>
    <xdr:clientData fLocksWithSheet="0"/>
  </xdr:twoCellAnchor>
  <xdr:twoCellAnchor editAs="oneCell">
    <xdr:from>
      <xdr:col>2</xdr:col>
      <xdr:colOff>247650</xdr:colOff>
      <xdr:row>332</xdr:row>
      <xdr:rowOff>66675</xdr:rowOff>
    </xdr:from>
    <xdr:to>
      <xdr:col>5</xdr:col>
      <xdr:colOff>295275</xdr:colOff>
      <xdr:row>333</xdr:row>
      <xdr:rowOff>123825</xdr:rowOff>
    </xdr:to>
    <xdr:pic>
      <xdr:nvPicPr>
        <xdr:cNvPr id="69" name="optStatusInUse"/>
        <xdr:cNvPicPr preferRelativeResize="1">
          <a:picLocks noChangeAspect="0"/>
        </xdr:cNvPicPr>
      </xdr:nvPicPr>
      <xdr:blipFill>
        <a:blip r:embed="rId69"/>
        <a:stretch>
          <a:fillRect/>
        </a:stretch>
      </xdr:blipFill>
      <xdr:spPr>
        <a:xfrm>
          <a:off x="3295650" y="63503175"/>
          <a:ext cx="2200275" cy="219075"/>
        </a:xfrm>
        <a:prstGeom prst="rect">
          <a:avLst/>
        </a:prstGeom>
        <a:solidFill>
          <a:srgbClr val="FFFFFF"/>
        </a:solidFill>
        <a:ln w="1" cmpd="sng">
          <a:noFill/>
        </a:ln>
      </xdr:spPr>
    </xdr:pic>
    <xdr:clientData fLocksWithSheet="0"/>
  </xdr:twoCellAnchor>
  <xdr:twoCellAnchor editAs="oneCell">
    <xdr:from>
      <xdr:col>2</xdr:col>
      <xdr:colOff>257175</xdr:colOff>
      <xdr:row>335</xdr:row>
      <xdr:rowOff>104775</xdr:rowOff>
    </xdr:from>
    <xdr:to>
      <xdr:col>5</xdr:col>
      <xdr:colOff>304800</xdr:colOff>
      <xdr:row>336</xdr:row>
      <xdr:rowOff>161925</xdr:rowOff>
    </xdr:to>
    <xdr:pic>
      <xdr:nvPicPr>
        <xdr:cNvPr id="70" name="optStatusNotApplicable"/>
        <xdr:cNvPicPr preferRelativeResize="1">
          <a:picLocks noChangeAspect="0"/>
        </xdr:cNvPicPr>
      </xdr:nvPicPr>
      <xdr:blipFill>
        <a:blip r:embed="rId70"/>
        <a:stretch>
          <a:fillRect/>
        </a:stretch>
      </xdr:blipFill>
      <xdr:spPr>
        <a:xfrm>
          <a:off x="3305175" y="64027050"/>
          <a:ext cx="2200275" cy="219075"/>
        </a:xfrm>
        <a:prstGeom prst="rect">
          <a:avLst/>
        </a:prstGeom>
        <a:solidFill>
          <a:srgbClr val="FFFFFF"/>
        </a:solidFill>
        <a:ln w="1" cmpd="sng">
          <a:noFill/>
        </a:ln>
      </xdr:spPr>
    </xdr:pic>
    <xdr:clientData fLocksWithSheet="0"/>
  </xdr:twoCellAnchor>
  <xdr:twoCellAnchor editAs="oneCell">
    <xdr:from>
      <xdr:col>2</xdr:col>
      <xdr:colOff>247650</xdr:colOff>
      <xdr:row>333</xdr:row>
      <xdr:rowOff>152400</xdr:rowOff>
    </xdr:from>
    <xdr:to>
      <xdr:col>5</xdr:col>
      <xdr:colOff>295275</xdr:colOff>
      <xdr:row>335</xdr:row>
      <xdr:rowOff>76200</xdr:rowOff>
    </xdr:to>
    <xdr:pic>
      <xdr:nvPicPr>
        <xdr:cNvPr id="71" name="optStatusInUseAndPublic"/>
        <xdr:cNvPicPr preferRelativeResize="1">
          <a:picLocks noChangeAspect="0"/>
        </xdr:cNvPicPr>
      </xdr:nvPicPr>
      <xdr:blipFill>
        <a:blip r:embed="rId71"/>
        <a:stretch>
          <a:fillRect/>
        </a:stretch>
      </xdr:blipFill>
      <xdr:spPr>
        <a:xfrm>
          <a:off x="3295650" y="63750825"/>
          <a:ext cx="2200275" cy="247650"/>
        </a:xfrm>
        <a:prstGeom prst="rect">
          <a:avLst/>
        </a:prstGeom>
        <a:solidFill>
          <a:srgbClr val="FFFFFF"/>
        </a:solidFill>
        <a:ln w="1" cmpd="sng">
          <a:noFill/>
        </a:ln>
      </xdr:spPr>
    </xdr:pic>
    <xdr:clientData fLocksWithSheet="0"/>
  </xdr:twoCellAnchor>
  <xdr:twoCellAnchor editAs="oneCell">
    <xdr:from>
      <xdr:col>2</xdr:col>
      <xdr:colOff>247650</xdr:colOff>
      <xdr:row>328</xdr:row>
      <xdr:rowOff>19050</xdr:rowOff>
    </xdr:from>
    <xdr:to>
      <xdr:col>5</xdr:col>
      <xdr:colOff>295275</xdr:colOff>
      <xdr:row>329</xdr:row>
      <xdr:rowOff>38100</xdr:rowOff>
    </xdr:to>
    <xdr:pic>
      <xdr:nvPicPr>
        <xdr:cNvPr id="72" name="optStatusUnoccupied"/>
        <xdr:cNvPicPr preferRelativeResize="1">
          <a:picLocks noChangeAspect="0"/>
        </xdr:cNvPicPr>
      </xdr:nvPicPr>
      <xdr:blipFill>
        <a:blip r:embed="rId72"/>
        <a:stretch>
          <a:fillRect/>
        </a:stretch>
      </xdr:blipFill>
      <xdr:spPr>
        <a:xfrm>
          <a:off x="3295650" y="62769750"/>
          <a:ext cx="2200275" cy="219075"/>
        </a:xfrm>
        <a:prstGeom prst="rect">
          <a:avLst/>
        </a:prstGeom>
        <a:solidFill>
          <a:srgbClr val="FFFFFF"/>
        </a:solidFill>
        <a:ln w="1" cmpd="sng">
          <a:noFill/>
        </a:ln>
      </xdr:spPr>
    </xdr:pic>
    <xdr:clientData fLocksWithSheet="0"/>
  </xdr:twoCellAnchor>
  <xdr:twoCellAnchor editAs="oneCell">
    <xdr:from>
      <xdr:col>7</xdr:col>
      <xdr:colOff>1457325</xdr:colOff>
      <xdr:row>7</xdr:row>
      <xdr:rowOff>19050</xdr:rowOff>
    </xdr:from>
    <xdr:to>
      <xdr:col>7</xdr:col>
      <xdr:colOff>1828800</xdr:colOff>
      <xdr:row>7</xdr:row>
      <xdr:rowOff>228600</xdr:rowOff>
    </xdr:to>
    <xdr:pic>
      <xdr:nvPicPr>
        <xdr:cNvPr id="73" name="CheckBox1"/>
        <xdr:cNvPicPr preferRelativeResize="1">
          <a:picLocks noChangeAspect="1"/>
        </xdr:cNvPicPr>
      </xdr:nvPicPr>
      <xdr:blipFill>
        <a:blip r:embed="rId73"/>
        <a:stretch>
          <a:fillRect/>
        </a:stretch>
      </xdr:blipFill>
      <xdr:spPr>
        <a:xfrm>
          <a:off x="7505700" y="1914525"/>
          <a:ext cx="371475" cy="209550"/>
        </a:xfrm>
        <a:prstGeom prst="rect">
          <a:avLst/>
        </a:prstGeom>
        <a:noFill/>
        <a:ln w="9525" cmpd="sng">
          <a:noFill/>
        </a:ln>
      </xdr:spPr>
    </xdr:pic>
    <xdr:clientData/>
  </xdr:twoCellAnchor>
  <xdr:twoCellAnchor editAs="oneCell">
    <xdr:from>
      <xdr:col>2</xdr:col>
      <xdr:colOff>238125</xdr:colOff>
      <xdr:row>116</xdr:row>
      <xdr:rowOff>152400</xdr:rowOff>
    </xdr:from>
    <xdr:to>
      <xdr:col>5</xdr:col>
      <xdr:colOff>238125</xdr:colOff>
      <xdr:row>118</xdr:row>
      <xdr:rowOff>85725</xdr:rowOff>
    </xdr:to>
    <xdr:pic>
      <xdr:nvPicPr>
        <xdr:cNvPr id="74" name="optStakeholdersBuyInSec"/>
        <xdr:cNvPicPr preferRelativeResize="1">
          <a:picLocks noChangeAspect="0"/>
        </xdr:cNvPicPr>
      </xdr:nvPicPr>
      <xdr:blipFill>
        <a:blip r:embed="rId74"/>
        <a:stretch>
          <a:fillRect/>
        </a:stretch>
      </xdr:blipFill>
      <xdr:spPr>
        <a:xfrm>
          <a:off x="3286125" y="26403300"/>
          <a:ext cx="2152650" cy="257175"/>
        </a:xfrm>
        <a:prstGeom prst="rect">
          <a:avLst/>
        </a:prstGeom>
        <a:solidFill>
          <a:srgbClr val="FFFFFF"/>
        </a:solidFill>
        <a:ln w="1" cmpd="sng">
          <a:noFill/>
        </a:ln>
      </xdr:spPr>
    </xdr:pic>
    <xdr:clientData fLocksWithSheet="0"/>
  </xdr:twoCellAnchor>
  <xdr:twoCellAnchor editAs="oneCell">
    <xdr:from>
      <xdr:col>5</xdr:col>
      <xdr:colOff>133350</xdr:colOff>
      <xdr:row>7</xdr:row>
      <xdr:rowOff>19050</xdr:rowOff>
    </xdr:from>
    <xdr:to>
      <xdr:col>7</xdr:col>
      <xdr:colOff>552450</xdr:colOff>
      <xdr:row>7</xdr:row>
      <xdr:rowOff>228600</xdr:rowOff>
    </xdr:to>
    <xdr:pic>
      <xdr:nvPicPr>
        <xdr:cNvPr id="75" name="CheckBox5"/>
        <xdr:cNvPicPr preferRelativeResize="1">
          <a:picLocks noChangeAspect="1"/>
        </xdr:cNvPicPr>
      </xdr:nvPicPr>
      <xdr:blipFill>
        <a:blip r:embed="rId75"/>
        <a:stretch>
          <a:fillRect/>
        </a:stretch>
      </xdr:blipFill>
      <xdr:spPr>
        <a:xfrm>
          <a:off x="5334000" y="1914525"/>
          <a:ext cx="1266825" cy="209550"/>
        </a:xfrm>
        <a:prstGeom prst="rect">
          <a:avLst/>
        </a:prstGeom>
        <a:noFill/>
        <a:ln w="9525" cmpd="sng">
          <a:noFill/>
        </a:ln>
      </xdr:spPr>
    </xdr:pic>
    <xdr:clientData/>
  </xdr:twoCellAnchor>
  <xdr:twoCellAnchor editAs="oneCell">
    <xdr:from>
      <xdr:col>4</xdr:col>
      <xdr:colOff>742950</xdr:colOff>
      <xdr:row>53</xdr:row>
      <xdr:rowOff>123825</xdr:rowOff>
    </xdr:from>
    <xdr:to>
      <xdr:col>5</xdr:col>
      <xdr:colOff>276225</xdr:colOff>
      <xdr:row>53</xdr:row>
      <xdr:rowOff>371475</xdr:rowOff>
    </xdr:to>
    <xdr:pic>
      <xdr:nvPicPr>
        <xdr:cNvPr id="76" name="OptionButton2"/>
        <xdr:cNvPicPr preferRelativeResize="1">
          <a:picLocks noChangeAspect="1"/>
        </xdr:cNvPicPr>
      </xdr:nvPicPr>
      <xdr:blipFill>
        <a:blip r:embed="rId76"/>
        <a:stretch>
          <a:fillRect/>
        </a:stretch>
      </xdr:blipFill>
      <xdr:spPr>
        <a:xfrm>
          <a:off x="4819650" y="13335000"/>
          <a:ext cx="657225" cy="247650"/>
        </a:xfrm>
        <a:prstGeom prst="rect">
          <a:avLst/>
        </a:prstGeom>
        <a:noFill/>
        <a:ln w="9525" cmpd="sng">
          <a:noFill/>
        </a:ln>
      </xdr:spPr>
    </xdr:pic>
    <xdr:clientData fLocksWithSheet="0"/>
  </xdr:twoCellAnchor>
  <xdr:twoCellAnchor editAs="oneCell">
    <xdr:from>
      <xdr:col>7</xdr:col>
      <xdr:colOff>104775</xdr:colOff>
      <xdr:row>55</xdr:row>
      <xdr:rowOff>133350</xdr:rowOff>
    </xdr:from>
    <xdr:to>
      <xdr:col>7</xdr:col>
      <xdr:colOff>762000</xdr:colOff>
      <xdr:row>55</xdr:row>
      <xdr:rowOff>381000</xdr:rowOff>
    </xdr:to>
    <xdr:pic>
      <xdr:nvPicPr>
        <xdr:cNvPr id="77" name="OptionButton3"/>
        <xdr:cNvPicPr preferRelativeResize="1">
          <a:picLocks noChangeAspect="1"/>
        </xdr:cNvPicPr>
      </xdr:nvPicPr>
      <xdr:blipFill>
        <a:blip r:embed="rId77"/>
        <a:stretch>
          <a:fillRect/>
        </a:stretch>
      </xdr:blipFill>
      <xdr:spPr>
        <a:xfrm>
          <a:off x="6153150" y="14316075"/>
          <a:ext cx="657225" cy="247650"/>
        </a:xfrm>
        <a:prstGeom prst="rect">
          <a:avLst/>
        </a:prstGeom>
        <a:noFill/>
        <a:ln w="9525" cmpd="sng">
          <a:noFill/>
        </a:ln>
      </xdr:spPr>
    </xdr:pic>
    <xdr:clientData fLocksWithSheet="0"/>
  </xdr:twoCellAnchor>
  <xdr:twoCellAnchor editAs="oneCell">
    <xdr:from>
      <xdr:col>4</xdr:col>
      <xdr:colOff>742950</xdr:colOff>
      <xdr:row>55</xdr:row>
      <xdr:rowOff>123825</xdr:rowOff>
    </xdr:from>
    <xdr:to>
      <xdr:col>5</xdr:col>
      <xdr:colOff>276225</xdr:colOff>
      <xdr:row>55</xdr:row>
      <xdr:rowOff>371475</xdr:rowOff>
    </xdr:to>
    <xdr:pic>
      <xdr:nvPicPr>
        <xdr:cNvPr id="78" name="OptionButton4"/>
        <xdr:cNvPicPr preferRelativeResize="1">
          <a:picLocks noChangeAspect="1"/>
        </xdr:cNvPicPr>
      </xdr:nvPicPr>
      <xdr:blipFill>
        <a:blip r:embed="rId78"/>
        <a:stretch>
          <a:fillRect/>
        </a:stretch>
      </xdr:blipFill>
      <xdr:spPr>
        <a:xfrm>
          <a:off x="4819650" y="14306550"/>
          <a:ext cx="657225" cy="247650"/>
        </a:xfrm>
        <a:prstGeom prst="rect">
          <a:avLst/>
        </a:prstGeom>
        <a:noFill/>
        <a:ln w="9525" cmpd="sng">
          <a:noFill/>
        </a:ln>
      </xdr:spPr>
    </xdr:pic>
    <xdr:clientData fLocksWithSheet="0"/>
  </xdr:twoCellAnchor>
  <xdr:twoCellAnchor editAs="oneCell">
    <xdr:from>
      <xdr:col>7</xdr:col>
      <xdr:colOff>114300</xdr:colOff>
      <xdr:row>56</xdr:row>
      <xdr:rowOff>257175</xdr:rowOff>
    </xdr:from>
    <xdr:to>
      <xdr:col>7</xdr:col>
      <xdr:colOff>771525</xdr:colOff>
      <xdr:row>56</xdr:row>
      <xdr:rowOff>504825</xdr:rowOff>
    </xdr:to>
    <xdr:pic>
      <xdr:nvPicPr>
        <xdr:cNvPr id="79" name="OptionButton5"/>
        <xdr:cNvPicPr preferRelativeResize="1">
          <a:picLocks noChangeAspect="1"/>
        </xdr:cNvPicPr>
      </xdr:nvPicPr>
      <xdr:blipFill>
        <a:blip r:embed="rId79"/>
        <a:stretch>
          <a:fillRect/>
        </a:stretch>
      </xdr:blipFill>
      <xdr:spPr>
        <a:xfrm>
          <a:off x="6162675" y="14925675"/>
          <a:ext cx="657225" cy="247650"/>
        </a:xfrm>
        <a:prstGeom prst="rect">
          <a:avLst/>
        </a:prstGeom>
        <a:noFill/>
        <a:ln w="9525" cmpd="sng">
          <a:noFill/>
        </a:ln>
      </xdr:spPr>
    </xdr:pic>
    <xdr:clientData fLocksWithSheet="0"/>
  </xdr:twoCellAnchor>
  <xdr:twoCellAnchor editAs="oneCell">
    <xdr:from>
      <xdr:col>4</xdr:col>
      <xdr:colOff>752475</xdr:colOff>
      <xdr:row>56</xdr:row>
      <xdr:rowOff>247650</xdr:rowOff>
    </xdr:from>
    <xdr:to>
      <xdr:col>5</xdr:col>
      <xdr:colOff>285750</xdr:colOff>
      <xdr:row>56</xdr:row>
      <xdr:rowOff>495300</xdr:rowOff>
    </xdr:to>
    <xdr:pic>
      <xdr:nvPicPr>
        <xdr:cNvPr id="80" name="OptionButton6"/>
        <xdr:cNvPicPr preferRelativeResize="1">
          <a:picLocks noChangeAspect="1"/>
        </xdr:cNvPicPr>
      </xdr:nvPicPr>
      <xdr:blipFill>
        <a:blip r:embed="rId80"/>
        <a:stretch>
          <a:fillRect/>
        </a:stretch>
      </xdr:blipFill>
      <xdr:spPr>
        <a:xfrm>
          <a:off x="4829175" y="14916150"/>
          <a:ext cx="657225" cy="247650"/>
        </a:xfrm>
        <a:prstGeom prst="rect">
          <a:avLst/>
        </a:prstGeom>
        <a:noFill/>
        <a:ln w="9525" cmpd="sng">
          <a:noFill/>
        </a:ln>
      </xdr:spPr>
    </xdr:pic>
    <xdr:clientData fLocksWithSheet="0"/>
  </xdr:twoCellAnchor>
  <xdr:twoCellAnchor editAs="oneCell">
    <xdr:from>
      <xdr:col>7</xdr:col>
      <xdr:colOff>114300</xdr:colOff>
      <xdr:row>57</xdr:row>
      <xdr:rowOff>152400</xdr:rowOff>
    </xdr:from>
    <xdr:to>
      <xdr:col>7</xdr:col>
      <xdr:colOff>771525</xdr:colOff>
      <xdr:row>57</xdr:row>
      <xdr:rowOff>400050</xdr:rowOff>
    </xdr:to>
    <xdr:pic>
      <xdr:nvPicPr>
        <xdr:cNvPr id="81" name="OptionButton7"/>
        <xdr:cNvPicPr preferRelativeResize="1">
          <a:picLocks noChangeAspect="1"/>
        </xdr:cNvPicPr>
      </xdr:nvPicPr>
      <xdr:blipFill>
        <a:blip r:embed="rId81"/>
        <a:stretch>
          <a:fillRect/>
        </a:stretch>
      </xdr:blipFill>
      <xdr:spPr>
        <a:xfrm>
          <a:off x="6162675" y="15621000"/>
          <a:ext cx="657225" cy="247650"/>
        </a:xfrm>
        <a:prstGeom prst="rect">
          <a:avLst/>
        </a:prstGeom>
        <a:noFill/>
        <a:ln w="9525" cmpd="sng">
          <a:noFill/>
        </a:ln>
      </xdr:spPr>
    </xdr:pic>
    <xdr:clientData fLocksWithSheet="0"/>
  </xdr:twoCellAnchor>
  <xdr:twoCellAnchor editAs="oneCell">
    <xdr:from>
      <xdr:col>4</xdr:col>
      <xdr:colOff>752475</xdr:colOff>
      <xdr:row>57</xdr:row>
      <xdr:rowOff>142875</xdr:rowOff>
    </xdr:from>
    <xdr:to>
      <xdr:col>5</xdr:col>
      <xdr:colOff>285750</xdr:colOff>
      <xdr:row>57</xdr:row>
      <xdr:rowOff>390525</xdr:rowOff>
    </xdr:to>
    <xdr:pic>
      <xdr:nvPicPr>
        <xdr:cNvPr id="82" name="OptionButton8"/>
        <xdr:cNvPicPr preferRelativeResize="1">
          <a:picLocks noChangeAspect="1"/>
        </xdr:cNvPicPr>
      </xdr:nvPicPr>
      <xdr:blipFill>
        <a:blip r:embed="rId82"/>
        <a:stretch>
          <a:fillRect/>
        </a:stretch>
      </xdr:blipFill>
      <xdr:spPr>
        <a:xfrm>
          <a:off x="4829175" y="15611475"/>
          <a:ext cx="657225" cy="247650"/>
        </a:xfrm>
        <a:prstGeom prst="rect">
          <a:avLst/>
        </a:prstGeom>
        <a:noFill/>
        <a:ln w="9525" cmpd="sng">
          <a:noFill/>
        </a:ln>
      </xdr:spPr>
    </xdr:pic>
    <xdr:clientData fLocksWithSheet="0"/>
  </xdr:twoCellAnchor>
  <xdr:twoCellAnchor editAs="oneCell">
    <xdr:from>
      <xdr:col>7</xdr:col>
      <xdr:colOff>104775</xdr:colOff>
      <xdr:row>58</xdr:row>
      <xdr:rowOff>180975</xdr:rowOff>
    </xdr:from>
    <xdr:to>
      <xdr:col>7</xdr:col>
      <xdr:colOff>762000</xdr:colOff>
      <xdr:row>58</xdr:row>
      <xdr:rowOff>428625</xdr:rowOff>
    </xdr:to>
    <xdr:pic>
      <xdr:nvPicPr>
        <xdr:cNvPr id="83" name="OptionButton9"/>
        <xdr:cNvPicPr preferRelativeResize="1">
          <a:picLocks noChangeAspect="1"/>
        </xdr:cNvPicPr>
      </xdr:nvPicPr>
      <xdr:blipFill>
        <a:blip r:embed="rId83"/>
        <a:stretch>
          <a:fillRect/>
        </a:stretch>
      </xdr:blipFill>
      <xdr:spPr>
        <a:xfrm>
          <a:off x="6153150" y="16135350"/>
          <a:ext cx="657225" cy="247650"/>
        </a:xfrm>
        <a:prstGeom prst="rect">
          <a:avLst/>
        </a:prstGeom>
        <a:noFill/>
        <a:ln w="9525" cmpd="sng">
          <a:noFill/>
        </a:ln>
      </xdr:spPr>
    </xdr:pic>
    <xdr:clientData fLocksWithSheet="0"/>
  </xdr:twoCellAnchor>
  <xdr:twoCellAnchor editAs="oneCell">
    <xdr:from>
      <xdr:col>4</xdr:col>
      <xdr:colOff>742950</xdr:colOff>
      <xdr:row>58</xdr:row>
      <xdr:rowOff>171450</xdr:rowOff>
    </xdr:from>
    <xdr:to>
      <xdr:col>5</xdr:col>
      <xdr:colOff>276225</xdr:colOff>
      <xdr:row>58</xdr:row>
      <xdr:rowOff>419100</xdr:rowOff>
    </xdr:to>
    <xdr:pic>
      <xdr:nvPicPr>
        <xdr:cNvPr id="84" name="OptionButton10"/>
        <xdr:cNvPicPr preferRelativeResize="1">
          <a:picLocks noChangeAspect="1"/>
        </xdr:cNvPicPr>
      </xdr:nvPicPr>
      <xdr:blipFill>
        <a:blip r:embed="rId84"/>
        <a:stretch>
          <a:fillRect/>
        </a:stretch>
      </xdr:blipFill>
      <xdr:spPr>
        <a:xfrm>
          <a:off x="4819650" y="16125825"/>
          <a:ext cx="657225" cy="247650"/>
        </a:xfrm>
        <a:prstGeom prst="rect">
          <a:avLst/>
        </a:prstGeom>
        <a:noFill/>
        <a:ln w="9525" cmpd="sng">
          <a:noFill/>
        </a:ln>
      </xdr:spPr>
    </xdr:pic>
    <xdr:clientData fLocksWithSheet="0"/>
  </xdr:twoCellAnchor>
  <xdr:twoCellAnchor editAs="oneCell">
    <xdr:from>
      <xdr:col>2</xdr:col>
      <xdr:colOff>247650</xdr:colOff>
      <xdr:row>231</xdr:row>
      <xdr:rowOff>9525</xdr:rowOff>
    </xdr:from>
    <xdr:to>
      <xdr:col>5</xdr:col>
      <xdr:colOff>238125</xdr:colOff>
      <xdr:row>232</xdr:row>
      <xdr:rowOff>95250</xdr:rowOff>
    </xdr:to>
    <xdr:pic>
      <xdr:nvPicPr>
        <xdr:cNvPr id="85" name="OptionButton11"/>
        <xdr:cNvPicPr preferRelativeResize="1">
          <a:picLocks noChangeAspect="0"/>
        </xdr:cNvPicPr>
      </xdr:nvPicPr>
      <xdr:blipFill>
        <a:blip r:embed="rId85"/>
        <a:stretch>
          <a:fillRect/>
        </a:stretch>
      </xdr:blipFill>
      <xdr:spPr>
        <a:xfrm>
          <a:off x="3295650" y="46015275"/>
          <a:ext cx="2143125" cy="247650"/>
        </a:xfrm>
        <a:prstGeom prst="rect">
          <a:avLst/>
        </a:prstGeom>
        <a:solidFill>
          <a:srgbClr val="FFFFFF"/>
        </a:solidFill>
        <a:ln w="1" cmpd="sng">
          <a:noFill/>
        </a:ln>
      </xdr:spPr>
    </xdr:pic>
    <xdr:clientData fLocksWithSheet="0"/>
  </xdr:twoCellAnchor>
  <xdr:twoCellAnchor editAs="oneCell">
    <xdr:from>
      <xdr:col>2</xdr:col>
      <xdr:colOff>247650</xdr:colOff>
      <xdr:row>234</xdr:row>
      <xdr:rowOff>133350</xdr:rowOff>
    </xdr:from>
    <xdr:to>
      <xdr:col>5</xdr:col>
      <xdr:colOff>238125</xdr:colOff>
      <xdr:row>236</xdr:row>
      <xdr:rowOff>57150</xdr:rowOff>
    </xdr:to>
    <xdr:pic>
      <xdr:nvPicPr>
        <xdr:cNvPr id="86" name="optClientDeliverySkillsMinimal"/>
        <xdr:cNvPicPr preferRelativeResize="1">
          <a:picLocks noChangeAspect="0"/>
        </xdr:cNvPicPr>
      </xdr:nvPicPr>
      <xdr:blipFill>
        <a:blip r:embed="rId86"/>
        <a:stretch>
          <a:fillRect/>
        </a:stretch>
      </xdr:blipFill>
      <xdr:spPr>
        <a:xfrm>
          <a:off x="3295650" y="46624875"/>
          <a:ext cx="2143125" cy="247650"/>
        </a:xfrm>
        <a:prstGeom prst="rect">
          <a:avLst/>
        </a:prstGeom>
        <a:solidFill>
          <a:srgbClr val="FFFFFF"/>
        </a:solidFill>
        <a:ln w="1" cmpd="sng">
          <a:noFill/>
        </a:ln>
      </xdr:spPr>
    </xdr:pic>
    <xdr:clientData fLocksWithSheet="0"/>
  </xdr:twoCellAnchor>
  <xdr:twoCellAnchor editAs="oneCell">
    <xdr:from>
      <xdr:col>2</xdr:col>
      <xdr:colOff>257175</xdr:colOff>
      <xdr:row>232</xdr:row>
      <xdr:rowOff>152400</xdr:rowOff>
    </xdr:from>
    <xdr:to>
      <xdr:col>5</xdr:col>
      <xdr:colOff>247650</xdr:colOff>
      <xdr:row>234</xdr:row>
      <xdr:rowOff>76200</xdr:rowOff>
    </xdr:to>
    <xdr:pic>
      <xdr:nvPicPr>
        <xdr:cNvPr id="87" name="optClientDeliverySkillsSome"/>
        <xdr:cNvPicPr preferRelativeResize="1">
          <a:picLocks noChangeAspect="0"/>
        </xdr:cNvPicPr>
      </xdr:nvPicPr>
      <xdr:blipFill>
        <a:blip r:embed="rId87"/>
        <a:stretch>
          <a:fillRect/>
        </a:stretch>
      </xdr:blipFill>
      <xdr:spPr>
        <a:xfrm>
          <a:off x="3305175" y="46320075"/>
          <a:ext cx="2143125" cy="247650"/>
        </a:xfrm>
        <a:prstGeom prst="rect">
          <a:avLst/>
        </a:prstGeom>
        <a:solidFill>
          <a:srgbClr val="FFFFFF"/>
        </a:solidFill>
        <a:ln w="1" cmpd="sng">
          <a:noFill/>
        </a:ln>
      </xdr:spPr>
    </xdr:pic>
    <xdr:clientData fLocksWithSheet="0"/>
  </xdr:twoCellAnchor>
  <xdr:twoCellAnchor editAs="oneCell">
    <xdr:from>
      <xdr:col>2</xdr:col>
      <xdr:colOff>276225</xdr:colOff>
      <xdr:row>249</xdr:row>
      <xdr:rowOff>104775</xdr:rowOff>
    </xdr:from>
    <xdr:to>
      <xdr:col>5</xdr:col>
      <xdr:colOff>276225</xdr:colOff>
      <xdr:row>250</xdr:row>
      <xdr:rowOff>152400</xdr:rowOff>
    </xdr:to>
    <xdr:pic>
      <xdr:nvPicPr>
        <xdr:cNvPr id="88" name="optSupplierDeliverySkillsProven"/>
        <xdr:cNvPicPr preferRelativeResize="1">
          <a:picLocks noChangeAspect="0"/>
        </xdr:cNvPicPr>
      </xdr:nvPicPr>
      <xdr:blipFill>
        <a:blip r:embed="rId88"/>
        <a:stretch>
          <a:fillRect/>
        </a:stretch>
      </xdr:blipFill>
      <xdr:spPr>
        <a:xfrm>
          <a:off x="3324225" y="49101375"/>
          <a:ext cx="2152650" cy="247650"/>
        </a:xfrm>
        <a:prstGeom prst="rect">
          <a:avLst/>
        </a:prstGeom>
        <a:solidFill>
          <a:srgbClr val="FFFFFF"/>
        </a:solidFill>
        <a:ln w="1" cmpd="sng">
          <a:noFill/>
        </a:ln>
      </xdr:spPr>
    </xdr:pic>
    <xdr:clientData fLocksWithSheet="0"/>
  </xdr:twoCellAnchor>
  <xdr:twoCellAnchor editAs="oneCell">
    <xdr:from>
      <xdr:col>2</xdr:col>
      <xdr:colOff>276225</xdr:colOff>
      <xdr:row>253</xdr:row>
      <xdr:rowOff>19050</xdr:rowOff>
    </xdr:from>
    <xdr:to>
      <xdr:col>5</xdr:col>
      <xdr:colOff>276225</xdr:colOff>
      <xdr:row>254</xdr:row>
      <xdr:rowOff>104775</xdr:rowOff>
    </xdr:to>
    <xdr:pic>
      <xdr:nvPicPr>
        <xdr:cNvPr id="89" name="OptionButton15"/>
        <xdr:cNvPicPr preferRelativeResize="1">
          <a:picLocks noChangeAspect="0"/>
        </xdr:cNvPicPr>
      </xdr:nvPicPr>
      <xdr:blipFill>
        <a:blip r:embed="rId89"/>
        <a:stretch>
          <a:fillRect/>
        </a:stretch>
      </xdr:blipFill>
      <xdr:spPr>
        <a:xfrm>
          <a:off x="3324225" y="49701450"/>
          <a:ext cx="2152650" cy="247650"/>
        </a:xfrm>
        <a:prstGeom prst="rect">
          <a:avLst/>
        </a:prstGeom>
        <a:solidFill>
          <a:srgbClr val="FFFFFF"/>
        </a:solidFill>
        <a:ln w="1" cmpd="sng">
          <a:noFill/>
        </a:ln>
      </xdr:spPr>
    </xdr:pic>
    <xdr:clientData fLocksWithSheet="0"/>
  </xdr:twoCellAnchor>
  <xdr:twoCellAnchor editAs="oneCell">
    <xdr:from>
      <xdr:col>2</xdr:col>
      <xdr:colOff>276225</xdr:colOff>
      <xdr:row>251</xdr:row>
      <xdr:rowOff>47625</xdr:rowOff>
    </xdr:from>
    <xdr:to>
      <xdr:col>5</xdr:col>
      <xdr:colOff>276225</xdr:colOff>
      <xdr:row>252</xdr:row>
      <xdr:rowOff>133350</xdr:rowOff>
    </xdr:to>
    <xdr:pic>
      <xdr:nvPicPr>
        <xdr:cNvPr id="90" name="optSupplierDeliverySkillsMixed"/>
        <xdr:cNvPicPr preferRelativeResize="1">
          <a:picLocks noChangeAspect="0"/>
        </xdr:cNvPicPr>
      </xdr:nvPicPr>
      <xdr:blipFill>
        <a:blip r:embed="rId90"/>
        <a:stretch>
          <a:fillRect/>
        </a:stretch>
      </xdr:blipFill>
      <xdr:spPr>
        <a:xfrm>
          <a:off x="3324225" y="49406175"/>
          <a:ext cx="2152650" cy="247650"/>
        </a:xfrm>
        <a:prstGeom prst="rect">
          <a:avLst/>
        </a:prstGeom>
        <a:solidFill>
          <a:srgbClr val="FFFFFF"/>
        </a:solidFill>
        <a:ln w="1" cmpd="sng">
          <a:noFill/>
        </a:ln>
      </xdr:spPr>
    </xdr:pic>
    <xdr:clientData fLocksWithSheet="0"/>
  </xdr:twoCellAnchor>
  <xdr:twoCellAnchor editAs="oneCell">
    <xdr:from>
      <xdr:col>2</xdr:col>
      <xdr:colOff>276225</xdr:colOff>
      <xdr:row>259</xdr:row>
      <xdr:rowOff>171450</xdr:rowOff>
    </xdr:from>
    <xdr:to>
      <xdr:col>5</xdr:col>
      <xdr:colOff>276225</xdr:colOff>
      <xdr:row>261</xdr:row>
      <xdr:rowOff>57150</xdr:rowOff>
    </xdr:to>
    <xdr:pic>
      <xdr:nvPicPr>
        <xdr:cNvPr id="91" name="optClientFullyResourced"/>
        <xdr:cNvPicPr preferRelativeResize="1">
          <a:picLocks noChangeAspect="0"/>
        </xdr:cNvPicPr>
      </xdr:nvPicPr>
      <xdr:blipFill>
        <a:blip r:embed="rId91"/>
        <a:stretch>
          <a:fillRect/>
        </a:stretch>
      </xdr:blipFill>
      <xdr:spPr>
        <a:xfrm>
          <a:off x="3324225" y="50844450"/>
          <a:ext cx="2152650" cy="247650"/>
        </a:xfrm>
        <a:prstGeom prst="rect">
          <a:avLst/>
        </a:prstGeom>
        <a:solidFill>
          <a:srgbClr val="FFFFFF"/>
        </a:solidFill>
        <a:ln w="1" cmpd="sng">
          <a:noFill/>
        </a:ln>
      </xdr:spPr>
    </xdr:pic>
    <xdr:clientData fLocksWithSheet="0"/>
  </xdr:twoCellAnchor>
  <xdr:twoCellAnchor editAs="oneCell">
    <xdr:from>
      <xdr:col>2</xdr:col>
      <xdr:colOff>276225</xdr:colOff>
      <xdr:row>261</xdr:row>
      <xdr:rowOff>104775</xdr:rowOff>
    </xdr:from>
    <xdr:to>
      <xdr:col>5</xdr:col>
      <xdr:colOff>276225</xdr:colOff>
      <xdr:row>263</xdr:row>
      <xdr:rowOff>28575</xdr:rowOff>
    </xdr:to>
    <xdr:pic>
      <xdr:nvPicPr>
        <xdr:cNvPr id="92" name="optClientMostPostsFilled"/>
        <xdr:cNvPicPr preferRelativeResize="1">
          <a:picLocks noChangeAspect="0"/>
        </xdr:cNvPicPr>
      </xdr:nvPicPr>
      <xdr:blipFill>
        <a:blip r:embed="rId92"/>
        <a:stretch>
          <a:fillRect/>
        </a:stretch>
      </xdr:blipFill>
      <xdr:spPr>
        <a:xfrm>
          <a:off x="3324225" y="51139725"/>
          <a:ext cx="2152650" cy="247650"/>
        </a:xfrm>
        <a:prstGeom prst="rect">
          <a:avLst/>
        </a:prstGeom>
        <a:solidFill>
          <a:srgbClr val="FFFFFF"/>
        </a:solidFill>
        <a:ln w="1" cmpd="sng">
          <a:noFill/>
        </a:ln>
      </xdr:spPr>
    </xdr:pic>
    <xdr:clientData fLocksWithSheet="0"/>
  </xdr:twoCellAnchor>
  <xdr:twoCellAnchor editAs="oneCell">
    <xdr:from>
      <xdr:col>2</xdr:col>
      <xdr:colOff>276225</xdr:colOff>
      <xdr:row>263</xdr:row>
      <xdr:rowOff>85725</xdr:rowOff>
    </xdr:from>
    <xdr:to>
      <xdr:col>5</xdr:col>
      <xdr:colOff>276225</xdr:colOff>
      <xdr:row>265</xdr:row>
      <xdr:rowOff>9525</xdr:rowOff>
    </xdr:to>
    <xdr:pic>
      <xdr:nvPicPr>
        <xdr:cNvPr id="93" name="optClientAllocatePosts"/>
        <xdr:cNvPicPr preferRelativeResize="1">
          <a:picLocks noChangeAspect="0"/>
        </xdr:cNvPicPr>
      </xdr:nvPicPr>
      <xdr:blipFill>
        <a:blip r:embed="rId93"/>
        <a:stretch>
          <a:fillRect/>
        </a:stretch>
      </xdr:blipFill>
      <xdr:spPr>
        <a:xfrm>
          <a:off x="3324225" y="51444525"/>
          <a:ext cx="2152650" cy="247650"/>
        </a:xfrm>
        <a:prstGeom prst="rect">
          <a:avLst/>
        </a:prstGeom>
        <a:solidFill>
          <a:srgbClr val="FFFFFF"/>
        </a:solidFill>
        <a:ln w="1" cmpd="sng">
          <a:noFill/>
        </a:ln>
      </xdr:spPr>
    </xdr:pic>
    <xdr:clientData fLocksWithSheet="0"/>
  </xdr:twoCellAnchor>
  <xdr:twoCellAnchor editAs="oneCell">
    <xdr:from>
      <xdr:col>2</xdr:col>
      <xdr:colOff>276225</xdr:colOff>
      <xdr:row>271</xdr:row>
      <xdr:rowOff>47625</xdr:rowOff>
    </xdr:from>
    <xdr:to>
      <xdr:col>5</xdr:col>
      <xdr:colOff>276225</xdr:colOff>
      <xdr:row>272</xdr:row>
      <xdr:rowOff>133350</xdr:rowOff>
    </xdr:to>
    <xdr:pic>
      <xdr:nvPicPr>
        <xdr:cNvPr id="94" name="optSupplierFullyResourced"/>
        <xdr:cNvPicPr preferRelativeResize="1">
          <a:picLocks noChangeAspect="0"/>
        </xdr:cNvPicPr>
      </xdr:nvPicPr>
      <xdr:blipFill>
        <a:blip r:embed="rId94"/>
        <a:stretch>
          <a:fillRect/>
        </a:stretch>
      </xdr:blipFill>
      <xdr:spPr>
        <a:xfrm>
          <a:off x="3324225" y="52758975"/>
          <a:ext cx="2152650" cy="247650"/>
        </a:xfrm>
        <a:prstGeom prst="rect">
          <a:avLst/>
        </a:prstGeom>
        <a:solidFill>
          <a:srgbClr val="FFFFFF"/>
        </a:solidFill>
        <a:ln w="1" cmpd="sng">
          <a:noFill/>
        </a:ln>
      </xdr:spPr>
    </xdr:pic>
    <xdr:clientData fLocksWithSheet="0"/>
  </xdr:twoCellAnchor>
  <xdr:twoCellAnchor editAs="oneCell">
    <xdr:from>
      <xdr:col>2</xdr:col>
      <xdr:colOff>276225</xdr:colOff>
      <xdr:row>273</xdr:row>
      <xdr:rowOff>19050</xdr:rowOff>
    </xdr:from>
    <xdr:to>
      <xdr:col>5</xdr:col>
      <xdr:colOff>276225</xdr:colOff>
      <xdr:row>274</xdr:row>
      <xdr:rowOff>104775</xdr:rowOff>
    </xdr:to>
    <xdr:pic>
      <xdr:nvPicPr>
        <xdr:cNvPr id="95" name="optSupplierPostsFilled"/>
        <xdr:cNvPicPr preferRelativeResize="1">
          <a:picLocks noChangeAspect="0"/>
        </xdr:cNvPicPr>
      </xdr:nvPicPr>
      <xdr:blipFill>
        <a:blip r:embed="rId95"/>
        <a:stretch>
          <a:fillRect/>
        </a:stretch>
      </xdr:blipFill>
      <xdr:spPr>
        <a:xfrm>
          <a:off x="3324225" y="53054250"/>
          <a:ext cx="2152650" cy="247650"/>
        </a:xfrm>
        <a:prstGeom prst="rect">
          <a:avLst/>
        </a:prstGeom>
        <a:solidFill>
          <a:srgbClr val="FFFFFF"/>
        </a:solidFill>
        <a:ln w="1" cmpd="sng">
          <a:noFill/>
        </a:ln>
      </xdr:spPr>
    </xdr:pic>
    <xdr:clientData fLocksWithSheet="0"/>
  </xdr:twoCellAnchor>
  <xdr:twoCellAnchor editAs="oneCell">
    <xdr:from>
      <xdr:col>2</xdr:col>
      <xdr:colOff>276225</xdr:colOff>
      <xdr:row>274</xdr:row>
      <xdr:rowOff>152400</xdr:rowOff>
    </xdr:from>
    <xdr:to>
      <xdr:col>5</xdr:col>
      <xdr:colOff>276225</xdr:colOff>
      <xdr:row>276</xdr:row>
      <xdr:rowOff>76200</xdr:rowOff>
    </xdr:to>
    <xdr:pic>
      <xdr:nvPicPr>
        <xdr:cNvPr id="96" name="optSupplierAllocatePosts"/>
        <xdr:cNvPicPr preferRelativeResize="1">
          <a:picLocks noChangeAspect="0"/>
        </xdr:cNvPicPr>
      </xdr:nvPicPr>
      <xdr:blipFill>
        <a:blip r:embed="rId96"/>
        <a:stretch>
          <a:fillRect/>
        </a:stretch>
      </xdr:blipFill>
      <xdr:spPr>
        <a:xfrm>
          <a:off x="3324225" y="53349525"/>
          <a:ext cx="2152650" cy="247650"/>
        </a:xfrm>
        <a:prstGeom prst="rect">
          <a:avLst/>
        </a:prstGeom>
        <a:solidFill>
          <a:srgbClr val="FFFFFF"/>
        </a:solidFill>
        <a:ln w="1" cmpd="sng">
          <a:noFill/>
        </a:ln>
      </xdr:spPr>
    </xdr:pic>
    <xdr:clientData fLocksWithSheet="0"/>
  </xdr:twoCellAnchor>
  <xdr:twoCellAnchor editAs="oneCell">
    <xdr:from>
      <xdr:col>2</xdr:col>
      <xdr:colOff>276225</xdr:colOff>
      <xdr:row>276</xdr:row>
      <xdr:rowOff>123825</xdr:rowOff>
    </xdr:from>
    <xdr:to>
      <xdr:col>5</xdr:col>
      <xdr:colOff>276225</xdr:colOff>
      <xdr:row>278</xdr:row>
      <xdr:rowOff>47625</xdr:rowOff>
    </xdr:to>
    <xdr:pic>
      <xdr:nvPicPr>
        <xdr:cNvPr id="97" name="OptSupplierNotApplicable"/>
        <xdr:cNvPicPr preferRelativeResize="1">
          <a:picLocks noChangeAspect="0"/>
        </xdr:cNvPicPr>
      </xdr:nvPicPr>
      <xdr:blipFill>
        <a:blip r:embed="rId97"/>
        <a:stretch>
          <a:fillRect/>
        </a:stretch>
      </xdr:blipFill>
      <xdr:spPr>
        <a:xfrm>
          <a:off x="3324225" y="53644800"/>
          <a:ext cx="2152650" cy="247650"/>
        </a:xfrm>
        <a:prstGeom prst="rect">
          <a:avLst/>
        </a:prstGeom>
        <a:solidFill>
          <a:srgbClr val="FFFFFF"/>
        </a:solidFill>
        <a:ln w="1" cmpd="sng">
          <a:noFill/>
        </a:ln>
      </xdr:spPr>
    </xdr:pic>
    <xdr:clientData fLocksWithSheet="0"/>
  </xdr:twoCellAnchor>
  <xdr:twoCellAnchor editAs="oneCell">
    <xdr:from>
      <xdr:col>2</xdr:col>
      <xdr:colOff>285750</xdr:colOff>
      <xdr:row>254</xdr:row>
      <xdr:rowOff>152400</xdr:rowOff>
    </xdr:from>
    <xdr:to>
      <xdr:col>5</xdr:col>
      <xdr:colOff>285750</xdr:colOff>
      <xdr:row>256</xdr:row>
      <xdr:rowOff>76200</xdr:rowOff>
    </xdr:to>
    <xdr:pic>
      <xdr:nvPicPr>
        <xdr:cNvPr id="98" name="optSupplierDeliverySkillsNA"/>
        <xdr:cNvPicPr preferRelativeResize="1">
          <a:picLocks noChangeAspect="0"/>
        </xdr:cNvPicPr>
      </xdr:nvPicPr>
      <xdr:blipFill>
        <a:blip r:embed="rId98"/>
        <a:stretch>
          <a:fillRect/>
        </a:stretch>
      </xdr:blipFill>
      <xdr:spPr>
        <a:xfrm>
          <a:off x="3333750" y="49996725"/>
          <a:ext cx="2152650" cy="247650"/>
        </a:xfrm>
        <a:prstGeom prst="rect">
          <a:avLst/>
        </a:prstGeom>
        <a:solidFill>
          <a:srgbClr val="FFFFFF"/>
        </a:solidFill>
        <a:ln w="1" cmpd="sng">
          <a:noFill/>
        </a:ln>
      </xdr:spPr>
    </xdr:pic>
    <xdr:clientData fLocksWithSheet="0"/>
  </xdr:twoCellAnchor>
  <xdr:twoCellAnchor editAs="oneCell">
    <xdr:from>
      <xdr:col>2</xdr:col>
      <xdr:colOff>247650</xdr:colOff>
      <xdr:row>240</xdr:row>
      <xdr:rowOff>9525</xdr:rowOff>
    </xdr:from>
    <xdr:to>
      <xdr:col>5</xdr:col>
      <xdr:colOff>238125</xdr:colOff>
      <xdr:row>241</xdr:row>
      <xdr:rowOff>95250</xdr:rowOff>
    </xdr:to>
    <xdr:pic>
      <xdr:nvPicPr>
        <xdr:cNvPr id="99" name="optProcurementSkillsSignificant"/>
        <xdr:cNvPicPr preferRelativeResize="1">
          <a:picLocks noChangeAspect="0"/>
        </xdr:cNvPicPr>
      </xdr:nvPicPr>
      <xdr:blipFill>
        <a:blip r:embed="rId99"/>
        <a:stretch>
          <a:fillRect/>
        </a:stretch>
      </xdr:blipFill>
      <xdr:spPr>
        <a:xfrm>
          <a:off x="3295650" y="47529750"/>
          <a:ext cx="2143125" cy="247650"/>
        </a:xfrm>
        <a:prstGeom prst="rect">
          <a:avLst/>
        </a:prstGeom>
        <a:solidFill>
          <a:srgbClr val="FFFFFF"/>
        </a:solidFill>
        <a:ln w="1" cmpd="sng">
          <a:noFill/>
        </a:ln>
      </xdr:spPr>
    </xdr:pic>
    <xdr:clientData fLocksWithSheet="0"/>
  </xdr:twoCellAnchor>
  <xdr:twoCellAnchor editAs="oneCell">
    <xdr:from>
      <xdr:col>2</xdr:col>
      <xdr:colOff>247650</xdr:colOff>
      <xdr:row>243</xdr:row>
      <xdr:rowOff>133350</xdr:rowOff>
    </xdr:from>
    <xdr:to>
      <xdr:col>5</xdr:col>
      <xdr:colOff>238125</xdr:colOff>
      <xdr:row>245</xdr:row>
      <xdr:rowOff>57150</xdr:rowOff>
    </xdr:to>
    <xdr:pic>
      <xdr:nvPicPr>
        <xdr:cNvPr id="100" name="optProcurementSkillsMinimal"/>
        <xdr:cNvPicPr preferRelativeResize="1">
          <a:picLocks noChangeAspect="0"/>
        </xdr:cNvPicPr>
      </xdr:nvPicPr>
      <xdr:blipFill>
        <a:blip r:embed="rId100"/>
        <a:stretch>
          <a:fillRect/>
        </a:stretch>
      </xdr:blipFill>
      <xdr:spPr>
        <a:xfrm>
          <a:off x="3295650" y="48139350"/>
          <a:ext cx="2143125" cy="247650"/>
        </a:xfrm>
        <a:prstGeom prst="rect">
          <a:avLst/>
        </a:prstGeom>
        <a:solidFill>
          <a:srgbClr val="FFFFFF"/>
        </a:solidFill>
        <a:ln w="1" cmpd="sng">
          <a:noFill/>
        </a:ln>
      </xdr:spPr>
    </xdr:pic>
    <xdr:clientData fLocksWithSheet="0"/>
  </xdr:twoCellAnchor>
  <xdr:twoCellAnchor editAs="oneCell">
    <xdr:from>
      <xdr:col>2</xdr:col>
      <xdr:colOff>257175</xdr:colOff>
      <xdr:row>241</xdr:row>
      <xdr:rowOff>152400</xdr:rowOff>
    </xdr:from>
    <xdr:to>
      <xdr:col>5</xdr:col>
      <xdr:colOff>247650</xdr:colOff>
      <xdr:row>243</xdr:row>
      <xdr:rowOff>76200</xdr:rowOff>
    </xdr:to>
    <xdr:pic>
      <xdr:nvPicPr>
        <xdr:cNvPr id="101" name="optProcurementSkillsSome"/>
        <xdr:cNvPicPr preferRelativeResize="1">
          <a:picLocks noChangeAspect="0"/>
        </xdr:cNvPicPr>
      </xdr:nvPicPr>
      <xdr:blipFill>
        <a:blip r:embed="rId101"/>
        <a:stretch>
          <a:fillRect/>
        </a:stretch>
      </xdr:blipFill>
      <xdr:spPr>
        <a:xfrm>
          <a:off x="3305175" y="47834550"/>
          <a:ext cx="2143125" cy="247650"/>
        </a:xfrm>
        <a:prstGeom prst="rect">
          <a:avLst/>
        </a:prstGeom>
        <a:solidFill>
          <a:srgbClr val="FFFFFF"/>
        </a:solidFill>
        <a:ln w="1" cmpd="sng">
          <a:noFill/>
        </a:ln>
      </xdr:spPr>
    </xdr:pic>
    <xdr:clientData fLocksWithSheet="0"/>
  </xdr:twoCellAnchor>
  <xdr:twoCellAnchor editAs="oneCell">
    <xdr:from>
      <xdr:col>2</xdr:col>
      <xdr:colOff>276225</xdr:colOff>
      <xdr:row>265</xdr:row>
      <xdr:rowOff>57150</xdr:rowOff>
    </xdr:from>
    <xdr:to>
      <xdr:col>5</xdr:col>
      <xdr:colOff>200025</xdr:colOff>
      <xdr:row>266</xdr:row>
      <xdr:rowOff>142875</xdr:rowOff>
    </xdr:to>
    <xdr:pic>
      <xdr:nvPicPr>
        <xdr:cNvPr id="102" name="optClientResourceGaps"/>
        <xdr:cNvPicPr preferRelativeResize="1">
          <a:picLocks noChangeAspect="0"/>
        </xdr:cNvPicPr>
      </xdr:nvPicPr>
      <xdr:blipFill>
        <a:blip r:embed="rId102"/>
        <a:stretch>
          <a:fillRect/>
        </a:stretch>
      </xdr:blipFill>
      <xdr:spPr>
        <a:xfrm>
          <a:off x="3324225" y="51739800"/>
          <a:ext cx="2076450" cy="247650"/>
        </a:xfrm>
        <a:prstGeom prst="rect">
          <a:avLst/>
        </a:prstGeom>
        <a:solidFill>
          <a:srgbClr val="FFFFFF"/>
        </a:solidFill>
        <a:ln w="1" cmpd="sng">
          <a:noFill/>
        </a:ln>
      </xdr:spPr>
    </xdr:pic>
    <xdr:clientData fLocksWithSheet="0"/>
  </xdr:twoCellAnchor>
  <xdr:twoCellAnchor editAs="oneCell">
    <xdr:from>
      <xdr:col>2</xdr:col>
      <xdr:colOff>257175</xdr:colOff>
      <xdr:row>279</xdr:row>
      <xdr:rowOff>114300</xdr:rowOff>
    </xdr:from>
    <xdr:to>
      <xdr:col>5</xdr:col>
      <xdr:colOff>257175</xdr:colOff>
      <xdr:row>281</xdr:row>
      <xdr:rowOff>28575</xdr:rowOff>
    </xdr:to>
    <xdr:pic>
      <xdr:nvPicPr>
        <xdr:cNvPr id="103" name="optSupplierSkillIssuesYes"/>
        <xdr:cNvPicPr preferRelativeResize="1">
          <a:picLocks noChangeAspect="0"/>
        </xdr:cNvPicPr>
      </xdr:nvPicPr>
      <xdr:blipFill>
        <a:blip r:embed="rId103"/>
        <a:stretch>
          <a:fillRect/>
        </a:stretch>
      </xdr:blipFill>
      <xdr:spPr>
        <a:xfrm>
          <a:off x="3305175" y="54130575"/>
          <a:ext cx="2152650" cy="247650"/>
        </a:xfrm>
        <a:prstGeom prst="rect">
          <a:avLst/>
        </a:prstGeom>
        <a:solidFill>
          <a:srgbClr val="FFFFFF"/>
        </a:solidFill>
        <a:ln w="1" cmpd="sng">
          <a:noFill/>
        </a:ln>
      </xdr:spPr>
    </xdr:pic>
    <xdr:clientData fLocksWithSheet="0"/>
  </xdr:twoCellAnchor>
  <xdr:twoCellAnchor editAs="oneCell">
    <xdr:from>
      <xdr:col>2</xdr:col>
      <xdr:colOff>257175</xdr:colOff>
      <xdr:row>281</xdr:row>
      <xdr:rowOff>85725</xdr:rowOff>
    </xdr:from>
    <xdr:to>
      <xdr:col>5</xdr:col>
      <xdr:colOff>257175</xdr:colOff>
      <xdr:row>283</xdr:row>
      <xdr:rowOff>0</xdr:rowOff>
    </xdr:to>
    <xdr:pic>
      <xdr:nvPicPr>
        <xdr:cNvPr id="104" name="optSupplierSkillIssuesNo"/>
        <xdr:cNvPicPr preferRelativeResize="1">
          <a:picLocks noChangeAspect="0"/>
        </xdr:cNvPicPr>
      </xdr:nvPicPr>
      <xdr:blipFill>
        <a:blip r:embed="rId104"/>
        <a:stretch>
          <a:fillRect/>
        </a:stretch>
      </xdr:blipFill>
      <xdr:spPr>
        <a:xfrm>
          <a:off x="3305175" y="54435375"/>
          <a:ext cx="2152650" cy="247650"/>
        </a:xfrm>
        <a:prstGeom prst="rect">
          <a:avLst/>
        </a:prstGeom>
        <a:solidFill>
          <a:srgbClr val="FFFFFF"/>
        </a:solidFill>
        <a:ln w="1" cmpd="sng">
          <a:noFill/>
        </a:ln>
      </xdr:spPr>
    </xdr:pic>
    <xdr:clientData fLocksWithSheet="0"/>
  </xdr:twoCellAnchor>
  <xdr:twoCellAnchor editAs="oneCell">
    <xdr:from>
      <xdr:col>2</xdr:col>
      <xdr:colOff>200025</xdr:colOff>
      <xdr:row>286</xdr:row>
      <xdr:rowOff>142875</xdr:rowOff>
    </xdr:from>
    <xdr:to>
      <xdr:col>5</xdr:col>
      <xdr:colOff>200025</xdr:colOff>
      <xdr:row>287</xdr:row>
      <xdr:rowOff>247650</xdr:rowOff>
    </xdr:to>
    <xdr:pic>
      <xdr:nvPicPr>
        <xdr:cNvPr id="105" name="optGovernanceYes"/>
        <xdr:cNvPicPr preferRelativeResize="1">
          <a:picLocks noChangeAspect="0"/>
        </xdr:cNvPicPr>
      </xdr:nvPicPr>
      <xdr:blipFill>
        <a:blip r:embed="rId105"/>
        <a:stretch>
          <a:fillRect/>
        </a:stretch>
      </xdr:blipFill>
      <xdr:spPr>
        <a:xfrm>
          <a:off x="3248025" y="55349775"/>
          <a:ext cx="2152650" cy="276225"/>
        </a:xfrm>
        <a:prstGeom prst="rect">
          <a:avLst/>
        </a:prstGeom>
        <a:solidFill>
          <a:srgbClr val="FFFFFF"/>
        </a:solidFill>
        <a:ln w="1" cmpd="sng">
          <a:noFill/>
        </a:ln>
      </xdr:spPr>
    </xdr:pic>
    <xdr:clientData fLocksWithSheet="0"/>
  </xdr:twoCellAnchor>
  <xdr:twoCellAnchor editAs="oneCell">
    <xdr:from>
      <xdr:col>2</xdr:col>
      <xdr:colOff>200025</xdr:colOff>
      <xdr:row>287</xdr:row>
      <xdr:rowOff>285750</xdr:rowOff>
    </xdr:from>
    <xdr:to>
      <xdr:col>5</xdr:col>
      <xdr:colOff>200025</xdr:colOff>
      <xdr:row>288</xdr:row>
      <xdr:rowOff>38100</xdr:rowOff>
    </xdr:to>
    <xdr:pic>
      <xdr:nvPicPr>
        <xdr:cNvPr id="106" name="GovernanceNo"/>
        <xdr:cNvPicPr preferRelativeResize="1">
          <a:picLocks noChangeAspect="0"/>
        </xdr:cNvPicPr>
      </xdr:nvPicPr>
      <xdr:blipFill>
        <a:blip r:embed="rId106"/>
        <a:stretch>
          <a:fillRect/>
        </a:stretch>
      </xdr:blipFill>
      <xdr:spPr>
        <a:xfrm>
          <a:off x="3248025" y="55664100"/>
          <a:ext cx="2152650" cy="247650"/>
        </a:xfrm>
        <a:prstGeom prst="rect">
          <a:avLst/>
        </a:prstGeom>
        <a:solidFill>
          <a:srgbClr val="FFFFFF"/>
        </a:solidFill>
        <a:ln w="1" cmpd="sng">
          <a:noFill/>
        </a:ln>
      </xdr:spPr>
    </xdr:pic>
    <xdr:clientData fLocksWithSheet="0"/>
  </xdr:twoCellAnchor>
  <xdr:twoCellAnchor editAs="oneCell">
    <xdr:from>
      <xdr:col>2</xdr:col>
      <xdr:colOff>266700</xdr:colOff>
      <xdr:row>154</xdr:row>
      <xdr:rowOff>123825</xdr:rowOff>
    </xdr:from>
    <xdr:to>
      <xdr:col>5</xdr:col>
      <xdr:colOff>238125</xdr:colOff>
      <xdr:row>156</xdr:row>
      <xdr:rowOff>47625</xdr:rowOff>
    </xdr:to>
    <xdr:pic>
      <xdr:nvPicPr>
        <xdr:cNvPr id="107" name="optBenefitsUnable"/>
        <xdr:cNvPicPr preferRelativeResize="1">
          <a:picLocks noChangeAspect="0"/>
        </xdr:cNvPicPr>
      </xdr:nvPicPr>
      <xdr:blipFill>
        <a:blip r:embed="rId107"/>
        <a:stretch>
          <a:fillRect/>
        </a:stretch>
      </xdr:blipFill>
      <xdr:spPr>
        <a:xfrm>
          <a:off x="3314700" y="32842200"/>
          <a:ext cx="2124075" cy="247650"/>
        </a:xfrm>
        <a:prstGeom prst="rect">
          <a:avLst/>
        </a:prstGeom>
        <a:solidFill>
          <a:srgbClr val="FFFFFF"/>
        </a:solidFill>
        <a:ln w="1" cmpd="sng">
          <a:noFill/>
        </a:ln>
      </xdr:spPr>
    </xdr:pic>
    <xdr:clientData fLocksWithSheet="0"/>
  </xdr:twoCellAnchor>
  <xdr:twoCellAnchor editAs="oneCell">
    <xdr:from>
      <xdr:col>2</xdr:col>
      <xdr:colOff>266700</xdr:colOff>
      <xdr:row>165</xdr:row>
      <xdr:rowOff>142875</xdr:rowOff>
    </xdr:from>
    <xdr:to>
      <xdr:col>5</xdr:col>
      <xdr:colOff>266700</xdr:colOff>
      <xdr:row>167</xdr:row>
      <xdr:rowOff>57150</xdr:rowOff>
    </xdr:to>
    <xdr:pic>
      <xdr:nvPicPr>
        <xdr:cNvPr id="108" name="optCostsUnable"/>
        <xdr:cNvPicPr preferRelativeResize="1">
          <a:picLocks noChangeAspect="0"/>
        </xdr:cNvPicPr>
      </xdr:nvPicPr>
      <xdr:blipFill>
        <a:blip r:embed="rId108"/>
        <a:stretch>
          <a:fillRect/>
        </a:stretch>
      </xdr:blipFill>
      <xdr:spPr>
        <a:xfrm>
          <a:off x="3314700" y="34661475"/>
          <a:ext cx="2152650" cy="247650"/>
        </a:xfrm>
        <a:prstGeom prst="rect">
          <a:avLst/>
        </a:prstGeom>
        <a:solidFill>
          <a:srgbClr val="FFFFFF"/>
        </a:solidFill>
        <a:ln w="1" cmpd="sng">
          <a:noFill/>
        </a:ln>
      </xdr:spPr>
    </xdr:pic>
    <xdr:clientData fLocksWithSheet="0"/>
  </xdr:twoCellAnchor>
  <xdr:twoCellAnchor editAs="oneCell">
    <xdr:from>
      <xdr:col>2</xdr:col>
      <xdr:colOff>276225</xdr:colOff>
      <xdr:row>220</xdr:row>
      <xdr:rowOff>95250</xdr:rowOff>
    </xdr:from>
    <xdr:to>
      <xdr:col>5</xdr:col>
      <xdr:colOff>200025</xdr:colOff>
      <xdr:row>222</xdr:row>
      <xdr:rowOff>19050</xdr:rowOff>
    </xdr:to>
    <xdr:pic>
      <xdr:nvPicPr>
        <xdr:cNvPr id="109" name="optComplexityAlliance"/>
        <xdr:cNvPicPr preferRelativeResize="1">
          <a:picLocks noChangeAspect="0"/>
        </xdr:cNvPicPr>
      </xdr:nvPicPr>
      <xdr:blipFill>
        <a:blip r:embed="rId109"/>
        <a:stretch>
          <a:fillRect/>
        </a:stretch>
      </xdr:blipFill>
      <xdr:spPr>
        <a:xfrm>
          <a:off x="3324225" y="44053125"/>
          <a:ext cx="2076450" cy="247650"/>
        </a:xfrm>
        <a:prstGeom prst="rect">
          <a:avLst/>
        </a:prstGeom>
        <a:solidFill>
          <a:srgbClr val="FFFFFF"/>
        </a:solidFill>
        <a:ln w="1" cmpd="sng">
          <a:noFill/>
        </a:ln>
      </xdr:spPr>
    </xdr:pic>
    <xdr:clientData fLocksWithSheet="0"/>
  </xdr:twoCellAnchor>
  <xdr:twoCellAnchor editAs="oneCell">
    <xdr:from>
      <xdr:col>2</xdr:col>
      <xdr:colOff>285750</xdr:colOff>
      <xdr:row>222</xdr:row>
      <xdr:rowOff>57150</xdr:rowOff>
    </xdr:from>
    <xdr:to>
      <xdr:col>5</xdr:col>
      <xdr:colOff>209550</xdr:colOff>
      <xdr:row>223</xdr:row>
      <xdr:rowOff>142875</xdr:rowOff>
    </xdr:to>
    <xdr:pic>
      <xdr:nvPicPr>
        <xdr:cNvPr id="110" name="optComplexity"/>
        <xdr:cNvPicPr preferRelativeResize="1">
          <a:picLocks noChangeAspect="0"/>
        </xdr:cNvPicPr>
      </xdr:nvPicPr>
      <xdr:blipFill>
        <a:blip r:embed="rId110"/>
        <a:stretch>
          <a:fillRect/>
        </a:stretch>
      </xdr:blipFill>
      <xdr:spPr>
        <a:xfrm>
          <a:off x="3333750" y="44338875"/>
          <a:ext cx="2076450" cy="247650"/>
        </a:xfrm>
        <a:prstGeom prst="rect">
          <a:avLst/>
        </a:prstGeom>
        <a:solidFill>
          <a:srgbClr val="FFFFFF"/>
        </a:solidFill>
        <a:ln w="1" cmpd="sng">
          <a:noFill/>
        </a:ln>
      </xdr:spPr>
    </xdr:pic>
    <xdr:clientData fLocksWithSheet="0"/>
  </xdr:twoCellAnchor>
  <xdr:twoCellAnchor editAs="oneCell">
    <xdr:from>
      <xdr:col>2</xdr:col>
      <xdr:colOff>266700</xdr:colOff>
      <xdr:row>319</xdr:row>
      <xdr:rowOff>114300</xdr:rowOff>
    </xdr:from>
    <xdr:to>
      <xdr:col>5</xdr:col>
      <xdr:colOff>304800</xdr:colOff>
      <xdr:row>321</xdr:row>
      <xdr:rowOff>9525</xdr:rowOff>
    </xdr:to>
    <xdr:pic>
      <xdr:nvPicPr>
        <xdr:cNvPr id="111" name="optScopeNewBrownfield"/>
        <xdr:cNvPicPr preferRelativeResize="1">
          <a:picLocks noChangeAspect="0"/>
        </xdr:cNvPicPr>
      </xdr:nvPicPr>
      <xdr:blipFill>
        <a:blip r:embed="rId111"/>
        <a:stretch>
          <a:fillRect/>
        </a:stretch>
      </xdr:blipFill>
      <xdr:spPr>
        <a:xfrm>
          <a:off x="3314700" y="61388625"/>
          <a:ext cx="2190750" cy="219075"/>
        </a:xfrm>
        <a:prstGeom prst="rect">
          <a:avLst/>
        </a:prstGeom>
        <a:solidFill>
          <a:srgbClr val="FFFFFF"/>
        </a:solidFill>
        <a:ln w="1" cmpd="sng">
          <a:noFill/>
        </a:ln>
      </xdr:spPr>
    </xdr:pic>
    <xdr:clientData fLocksWithSheet="0"/>
  </xdr:twoCellAnchor>
  <xdr:twoCellAnchor editAs="oneCell">
    <xdr:from>
      <xdr:col>2</xdr:col>
      <xdr:colOff>228600</xdr:colOff>
      <xdr:row>139</xdr:row>
      <xdr:rowOff>104775</xdr:rowOff>
    </xdr:from>
    <xdr:to>
      <xdr:col>5</xdr:col>
      <xdr:colOff>228600</xdr:colOff>
      <xdr:row>141</xdr:row>
      <xdr:rowOff>28575</xdr:rowOff>
    </xdr:to>
    <xdr:pic>
      <xdr:nvPicPr>
        <xdr:cNvPr id="112" name="chkLowProfile"/>
        <xdr:cNvPicPr preferRelativeResize="1">
          <a:picLocks noChangeAspect="0"/>
        </xdr:cNvPicPr>
      </xdr:nvPicPr>
      <xdr:blipFill>
        <a:blip r:embed="rId112"/>
        <a:stretch>
          <a:fillRect/>
        </a:stretch>
      </xdr:blipFill>
      <xdr:spPr>
        <a:xfrm>
          <a:off x="3276600" y="30194250"/>
          <a:ext cx="2152650" cy="247650"/>
        </a:xfrm>
        <a:prstGeom prst="rect">
          <a:avLst/>
        </a:prstGeom>
        <a:solidFill>
          <a:srgbClr val="FFFFFF"/>
        </a:solidFill>
        <a:ln w="1" cmpd="sng">
          <a:noFill/>
        </a:ln>
      </xdr:spPr>
    </xdr:pic>
    <xdr:clientData fLocksWithSheet="0"/>
  </xdr:twoCellAnchor>
  <xdr:twoCellAnchor editAs="oneCell">
    <xdr:from>
      <xdr:col>2</xdr:col>
      <xdr:colOff>228600</xdr:colOff>
      <xdr:row>137</xdr:row>
      <xdr:rowOff>114300</xdr:rowOff>
    </xdr:from>
    <xdr:to>
      <xdr:col>5</xdr:col>
      <xdr:colOff>228600</xdr:colOff>
      <xdr:row>139</xdr:row>
      <xdr:rowOff>38100</xdr:rowOff>
    </xdr:to>
    <xdr:pic>
      <xdr:nvPicPr>
        <xdr:cNvPr id="113" name="chkMediumProfile"/>
        <xdr:cNvPicPr preferRelativeResize="1">
          <a:picLocks noChangeAspect="0"/>
        </xdr:cNvPicPr>
      </xdr:nvPicPr>
      <xdr:blipFill>
        <a:blip r:embed="rId113"/>
        <a:stretch>
          <a:fillRect/>
        </a:stretch>
      </xdr:blipFill>
      <xdr:spPr>
        <a:xfrm>
          <a:off x="3276600" y="29879925"/>
          <a:ext cx="2152650" cy="247650"/>
        </a:xfrm>
        <a:prstGeom prst="rect">
          <a:avLst/>
        </a:prstGeom>
        <a:solidFill>
          <a:srgbClr val="FFFFFF"/>
        </a:solidFill>
        <a:ln w="1" cmpd="sng">
          <a:noFill/>
        </a:ln>
      </xdr:spPr>
    </xdr:pic>
    <xdr:clientData fLocksWithSheet="0"/>
  </xdr:twoCellAnchor>
  <xdr:twoCellAnchor editAs="oneCell">
    <xdr:from>
      <xdr:col>2</xdr:col>
      <xdr:colOff>228600</xdr:colOff>
      <xdr:row>135</xdr:row>
      <xdr:rowOff>142875</xdr:rowOff>
    </xdr:from>
    <xdr:to>
      <xdr:col>5</xdr:col>
      <xdr:colOff>228600</xdr:colOff>
      <xdr:row>137</xdr:row>
      <xdr:rowOff>76200</xdr:rowOff>
    </xdr:to>
    <xdr:pic>
      <xdr:nvPicPr>
        <xdr:cNvPr id="114" name="chkHighProfile"/>
        <xdr:cNvPicPr preferRelativeResize="1">
          <a:picLocks noChangeAspect="0"/>
        </xdr:cNvPicPr>
      </xdr:nvPicPr>
      <xdr:blipFill>
        <a:blip r:embed="rId114"/>
        <a:stretch>
          <a:fillRect/>
        </a:stretch>
      </xdr:blipFill>
      <xdr:spPr>
        <a:xfrm>
          <a:off x="3276600" y="29584650"/>
          <a:ext cx="2152650" cy="257175"/>
        </a:xfrm>
        <a:prstGeom prst="rect">
          <a:avLst/>
        </a:prstGeom>
        <a:solidFill>
          <a:srgbClr val="FFFFFF"/>
        </a:solidFill>
        <a:ln w="1" cmpd="sng">
          <a:noFill/>
        </a:ln>
      </xdr:spPr>
    </xdr:pic>
    <xdr:clientData fLocksWithSheet="0"/>
  </xdr:twoCellAnchor>
  <xdr:twoCellAnchor>
    <xdr:from>
      <xdr:col>2</xdr:col>
      <xdr:colOff>219075</xdr:colOff>
      <xdr:row>203</xdr:row>
      <xdr:rowOff>114300</xdr:rowOff>
    </xdr:from>
    <xdr:to>
      <xdr:col>5</xdr:col>
      <xdr:colOff>247650</xdr:colOff>
      <xdr:row>205</xdr:row>
      <xdr:rowOff>0</xdr:rowOff>
    </xdr:to>
    <xdr:pic>
      <xdr:nvPicPr>
        <xdr:cNvPr id="115" name="optComplexityInternal"/>
        <xdr:cNvPicPr preferRelativeResize="1">
          <a:picLocks noChangeAspect="1"/>
        </xdr:cNvPicPr>
      </xdr:nvPicPr>
      <xdr:blipFill>
        <a:blip r:embed="rId115"/>
        <a:stretch>
          <a:fillRect/>
        </a:stretch>
      </xdr:blipFill>
      <xdr:spPr>
        <a:xfrm>
          <a:off x="3267075" y="41262300"/>
          <a:ext cx="2181225" cy="209550"/>
        </a:xfrm>
        <a:prstGeom prst="rect">
          <a:avLst/>
        </a:prstGeom>
        <a:solidFill>
          <a:srgbClr val="FFFFFF"/>
        </a:solidFill>
        <a:ln w="1" cmpd="sng">
          <a:noFill/>
        </a:ln>
      </xdr:spPr>
    </xdr:pic>
    <xdr:clientData fLocksWithSheet="0"/>
  </xdr:twoCellAnchor>
  <xdr:twoCellAnchor>
    <xdr:from>
      <xdr:col>2</xdr:col>
      <xdr:colOff>219075</xdr:colOff>
      <xdr:row>205</xdr:row>
      <xdr:rowOff>38100</xdr:rowOff>
    </xdr:from>
    <xdr:to>
      <xdr:col>5</xdr:col>
      <xdr:colOff>247650</xdr:colOff>
      <xdr:row>206</xdr:row>
      <xdr:rowOff>95250</xdr:rowOff>
    </xdr:to>
    <xdr:pic>
      <xdr:nvPicPr>
        <xdr:cNvPr id="116" name="OptComplexityMedium"/>
        <xdr:cNvPicPr preferRelativeResize="1">
          <a:picLocks noChangeAspect="1"/>
        </xdr:cNvPicPr>
      </xdr:nvPicPr>
      <xdr:blipFill>
        <a:blip r:embed="rId116"/>
        <a:stretch>
          <a:fillRect/>
        </a:stretch>
      </xdr:blipFill>
      <xdr:spPr>
        <a:xfrm>
          <a:off x="3267075" y="41509950"/>
          <a:ext cx="2181225" cy="219075"/>
        </a:xfrm>
        <a:prstGeom prst="rect">
          <a:avLst/>
        </a:prstGeom>
        <a:solidFill>
          <a:srgbClr val="FFFFFF"/>
        </a:solidFill>
        <a:ln w="1" cmpd="sng">
          <a:noFill/>
        </a:ln>
      </xdr:spPr>
    </xdr:pic>
    <xdr:clientData fLocksWithSheet="0"/>
  </xdr:twoCellAnchor>
  <xdr:twoCellAnchor>
    <xdr:from>
      <xdr:col>2</xdr:col>
      <xdr:colOff>219075</xdr:colOff>
      <xdr:row>206</xdr:row>
      <xdr:rowOff>133350</xdr:rowOff>
    </xdr:from>
    <xdr:to>
      <xdr:col>5</xdr:col>
      <xdr:colOff>247650</xdr:colOff>
      <xdr:row>208</xdr:row>
      <xdr:rowOff>19050</xdr:rowOff>
    </xdr:to>
    <xdr:pic>
      <xdr:nvPicPr>
        <xdr:cNvPr id="117" name="optComplexityMultiple"/>
        <xdr:cNvPicPr preferRelativeResize="1">
          <a:picLocks noChangeAspect="1"/>
        </xdr:cNvPicPr>
      </xdr:nvPicPr>
      <xdr:blipFill>
        <a:blip r:embed="rId117"/>
        <a:stretch>
          <a:fillRect/>
        </a:stretch>
      </xdr:blipFill>
      <xdr:spPr>
        <a:xfrm>
          <a:off x="3267075" y="41767125"/>
          <a:ext cx="2181225" cy="209550"/>
        </a:xfrm>
        <a:prstGeom prst="rect">
          <a:avLst/>
        </a:prstGeom>
        <a:solidFill>
          <a:srgbClr val="FFFFFF"/>
        </a:solidFill>
        <a:ln w="1" cmpd="sng">
          <a:noFill/>
        </a:ln>
      </xdr:spPr>
    </xdr:pic>
    <xdr:clientData fLocksWithSheet="0"/>
  </xdr:twoCellAnchor>
  <xdr:twoCellAnchor>
    <xdr:from>
      <xdr:col>2</xdr:col>
      <xdr:colOff>219075</xdr:colOff>
      <xdr:row>208</xdr:row>
      <xdr:rowOff>57150</xdr:rowOff>
    </xdr:from>
    <xdr:to>
      <xdr:col>5</xdr:col>
      <xdr:colOff>247650</xdr:colOff>
      <xdr:row>209</xdr:row>
      <xdr:rowOff>104775</xdr:rowOff>
    </xdr:to>
    <xdr:pic>
      <xdr:nvPicPr>
        <xdr:cNvPr id="118" name="optComplexityMultiplegov"/>
        <xdr:cNvPicPr preferRelativeResize="1">
          <a:picLocks noChangeAspect="1"/>
        </xdr:cNvPicPr>
      </xdr:nvPicPr>
      <xdr:blipFill>
        <a:blip r:embed="rId118"/>
        <a:stretch>
          <a:fillRect/>
        </a:stretch>
      </xdr:blipFill>
      <xdr:spPr>
        <a:xfrm>
          <a:off x="3267075" y="42014775"/>
          <a:ext cx="2181225" cy="209550"/>
        </a:xfrm>
        <a:prstGeom prst="rect">
          <a:avLst/>
        </a:prstGeom>
        <a:solidFill>
          <a:srgbClr val="FFFFFF"/>
        </a:solidFill>
        <a:ln w="1" cmpd="sng">
          <a:noFill/>
        </a:ln>
      </xdr:spPr>
    </xdr:pic>
    <xdr:clientData fLocksWithSheet="0"/>
  </xdr:twoCellAnchor>
  <xdr:twoCellAnchor>
    <xdr:from>
      <xdr:col>2</xdr:col>
      <xdr:colOff>228600</xdr:colOff>
      <xdr:row>209</xdr:row>
      <xdr:rowOff>152400</xdr:rowOff>
    </xdr:from>
    <xdr:to>
      <xdr:col>5</xdr:col>
      <xdr:colOff>257175</xdr:colOff>
      <xdr:row>211</xdr:row>
      <xdr:rowOff>28575</xdr:rowOff>
    </xdr:to>
    <xdr:pic>
      <xdr:nvPicPr>
        <xdr:cNvPr id="119" name="optComplexityMultipleagencygov"/>
        <xdr:cNvPicPr preferRelativeResize="1">
          <a:picLocks noChangeAspect="1"/>
        </xdr:cNvPicPr>
      </xdr:nvPicPr>
      <xdr:blipFill>
        <a:blip r:embed="rId119"/>
        <a:stretch>
          <a:fillRect/>
        </a:stretch>
      </xdr:blipFill>
      <xdr:spPr>
        <a:xfrm>
          <a:off x="3276600" y="42271950"/>
          <a:ext cx="2181225" cy="209550"/>
        </a:xfrm>
        <a:prstGeom prst="rect">
          <a:avLst/>
        </a:prstGeom>
        <a:solidFill>
          <a:srgbClr val="FFFFFF"/>
        </a:solidFill>
        <a:ln w="1" cmpd="sng">
          <a:noFill/>
        </a:ln>
      </xdr:spPr>
    </xdr:pic>
    <xdr:clientData fLocksWithSheet="0"/>
  </xdr:twoCellAnchor>
  <xdr:twoCellAnchor editAs="oneCell">
    <xdr:from>
      <xdr:col>2</xdr:col>
      <xdr:colOff>257175</xdr:colOff>
      <xdr:row>169</xdr:row>
      <xdr:rowOff>19050</xdr:rowOff>
    </xdr:from>
    <xdr:to>
      <xdr:col>5</xdr:col>
      <xdr:colOff>257175</xdr:colOff>
      <xdr:row>170</xdr:row>
      <xdr:rowOff>104775</xdr:rowOff>
    </xdr:to>
    <xdr:pic>
      <xdr:nvPicPr>
        <xdr:cNvPr id="120" name="optCapitalLessThan50M"/>
        <xdr:cNvPicPr preferRelativeResize="1">
          <a:picLocks noChangeAspect="0"/>
        </xdr:cNvPicPr>
      </xdr:nvPicPr>
      <xdr:blipFill>
        <a:blip r:embed="rId120"/>
        <a:stretch>
          <a:fillRect/>
        </a:stretch>
      </xdr:blipFill>
      <xdr:spPr>
        <a:xfrm>
          <a:off x="3305175" y="35204400"/>
          <a:ext cx="2152650" cy="247650"/>
        </a:xfrm>
        <a:prstGeom prst="rect">
          <a:avLst/>
        </a:prstGeom>
        <a:solidFill>
          <a:srgbClr val="FFFFFF"/>
        </a:solidFill>
        <a:ln w="1" cmpd="sng">
          <a:noFill/>
        </a:ln>
      </xdr:spPr>
    </xdr:pic>
    <xdr:clientData fLocksWithSheet="0"/>
  </xdr:twoCellAnchor>
  <xdr:twoCellAnchor editAs="oneCell">
    <xdr:from>
      <xdr:col>2</xdr:col>
      <xdr:colOff>257175</xdr:colOff>
      <xdr:row>170</xdr:row>
      <xdr:rowOff>171450</xdr:rowOff>
    </xdr:from>
    <xdr:to>
      <xdr:col>5</xdr:col>
      <xdr:colOff>257175</xdr:colOff>
      <xdr:row>171</xdr:row>
      <xdr:rowOff>95250</xdr:rowOff>
    </xdr:to>
    <xdr:pic>
      <xdr:nvPicPr>
        <xdr:cNvPr id="121" name="optCapital50To250M"/>
        <xdr:cNvPicPr preferRelativeResize="1">
          <a:picLocks noChangeAspect="0"/>
        </xdr:cNvPicPr>
      </xdr:nvPicPr>
      <xdr:blipFill>
        <a:blip r:embed="rId121"/>
        <a:stretch>
          <a:fillRect/>
        </a:stretch>
      </xdr:blipFill>
      <xdr:spPr>
        <a:xfrm>
          <a:off x="3305175" y="35518725"/>
          <a:ext cx="2152650" cy="247650"/>
        </a:xfrm>
        <a:prstGeom prst="rect">
          <a:avLst/>
        </a:prstGeom>
        <a:solidFill>
          <a:srgbClr val="FFFFFF"/>
        </a:solidFill>
        <a:ln w="1" cmpd="sng">
          <a:noFill/>
        </a:ln>
      </xdr:spPr>
    </xdr:pic>
    <xdr:clientData fLocksWithSheet="0"/>
  </xdr:twoCellAnchor>
  <xdr:twoCellAnchor editAs="oneCell">
    <xdr:from>
      <xdr:col>2</xdr:col>
      <xdr:colOff>257175</xdr:colOff>
      <xdr:row>171</xdr:row>
      <xdr:rowOff>142875</xdr:rowOff>
    </xdr:from>
    <xdr:to>
      <xdr:col>5</xdr:col>
      <xdr:colOff>257175</xdr:colOff>
      <xdr:row>173</xdr:row>
      <xdr:rowOff>66675</xdr:rowOff>
    </xdr:to>
    <xdr:pic>
      <xdr:nvPicPr>
        <xdr:cNvPr id="122" name="optCapital250To750M"/>
        <xdr:cNvPicPr preferRelativeResize="1">
          <a:picLocks noChangeAspect="0"/>
        </xdr:cNvPicPr>
      </xdr:nvPicPr>
      <xdr:blipFill>
        <a:blip r:embed="rId122"/>
        <a:stretch>
          <a:fillRect/>
        </a:stretch>
      </xdr:blipFill>
      <xdr:spPr>
        <a:xfrm>
          <a:off x="3305175" y="35814000"/>
          <a:ext cx="2152650" cy="247650"/>
        </a:xfrm>
        <a:prstGeom prst="rect">
          <a:avLst/>
        </a:prstGeom>
        <a:solidFill>
          <a:srgbClr val="FFFFFF"/>
        </a:solidFill>
        <a:ln w="1" cmpd="sng">
          <a:noFill/>
        </a:ln>
      </xdr:spPr>
    </xdr:pic>
    <xdr:clientData fLocksWithSheet="0"/>
  </xdr:twoCellAnchor>
  <xdr:twoCellAnchor editAs="oneCell">
    <xdr:from>
      <xdr:col>2</xdr:col>
      <xdr:colOff>276225</xdr:colOff>
      <xdr:row>175</xdr:row>
      <xdr:rowOff>85725</xdr:rowOff>
    </xdr:from>
    <xdr:to>
      <xdr:col>5</xdr:col>
      <xdr:colOff>266700</xdr:colOff>
      <xdr:row>176</xdr:row>
      <xdr:rowOff>161925</xdr:rowOff>
    </xdr:to>
    <xdr:pic>
      <xdr:nvPicPr>
        <xdr:cNvPr id="123" name="optCapitalUnable"/>
        <xdr:cNvPicPr preferRelativeResize="1">
          <a:picLocks noChangeAspect="0"/>
        </xdr:cNvPicPr>
      </xdr:nvPicPr>
      <xdr:blipFill>
        <a:blip r:embed="rId123"/>
        <a:stretch>
          <a:fillRect/>
        </a:stretch>
      </xdr:blipFill>
      <xdr:spPr>
        <a:xfrm>
          <a:off x="3324225" y="36404550"/>
          <a:ext cx="2143125" cy="247650"/>
        </a:xfrm>
        <a:prstGeom prst="rect">
          <a:avLst/>
        </a:prstGeom>
        <a:solidFill>
          <a:srgbClr val="FFFFFF"/>
        </a:solidFill>
        <a:ln w="1" cmpd="sng">
          <a:noFill/>
        </a:ln>
      </xdr:spPr>
    </xdr:pic>
    <xdr:clientData fLocksWithSheet="0"/>
  </xdr:twoCellAnchor>
  <xdr:twoCellAnchor editAs="oneCell">
    <xdr:from>
      <xdr:col>2</xdr:col>
      <xdr:colOff>304800</xdr:colOff>
      <xdr:row>372</xdr:row>
      <xdr:rowOff>47625</xdr:rowOff>
    </xdr:from>
    <xdr:to>
      <xdr:col>5</xdr:col>
      <xdr:colOff>352425</xdr:colOff>
      <xdr:row>373</xdr:row>
      <xdr:rowOff>114300</xdr:rowOff>
    </xdr:to>
    <xdr:pic>
      <xdr:nvPicPr>
        <xdr:cNvPr id="124" name="chkITNA"/>
        <xdr:cNvPicPr preferRelativeResize="1">
          <a:picLocks noChangeAspect="0"/>
        </xdr:cNvPicPr>
      </xdr:nvPicPr>
      <xdr:blipFill>
        <a:blip r:embed="rId124"/>
        <a:stretch>
          <a:fillRect/>
        </a:stretch>
      </xdr:blipFill>
      <xdr:spPr>
        <a:xfrm>
          <a:off x="3352800" y="70323075"/>
          <a:ext cx="2200275" cy="228600"/>
        </a:xfrm>
        <a:prstGeom prst="rect">
          <a:avLst/>
        </a:prstGeom>
        <a:solidFill>
          <a:srgbClr val="FFFFFF"/>
        </a:solidFill>
        <a:ln w="1" cmpd="sng">
          <a:noFill/>
        </a:ln>
      </xdr:spPr>
    </xdr:pic>
    <xdr:clientData fLocksWithSheet="0"/>
  </xdr:twoCellAnchor>
  <xdr:twoCellAnchor editAs="oneCell">
    <xdr:from>
      <xdr:col>2</xdr:col>
      <xdr:colOff>304800</xdr:colOff>
      <xdr:row>365</xdr:row>
      <xdr:rowOff>114300</xdr:rowOff>
    </xdr:from>
    <xdr:to>
      <xdr:col>5</xdr:col>
      <xdr:colOff>352425</xdr:colOff>
      <xdr:row>366</xdr:row>
      <xdr:rowOff>161925</xdr:rowOff>
    </xdr:to>
    <xdr:pic>
      <xdr:nvPicPr>
        <xdr:cNvPr id="125" name="chkITStandalone"/>
        <xdr:cNvPicPr preferRelativeResize="1">
          <a:picLocks noChangeAspect="0"/>
        </xdr:cNvPicPr>
      </xdr:nvPicPr>
      <xdr:blipFill>
        <a:blip r:embed="rId125"/>
        <a:stretch>
          <a:fillRect/>
        </a:stretch>
      </xdr:blipFill>
      <xdr:spPr>
        <a:xfrm>
          <a:off x="3352800" y="69180075"/>
          <a:ext cx="2200275" cy="247650"/>
        </a:xfrm>
        <a:prstGeom prst="rect">
          <a:avLst/>
        </a:prstGeom>
        <a:solidFill>
          <a:srgbClr val="FFFFFF"/>
        </a:solidFill>
        <a:ln w="1" cmpd="sng">
          <a:noFill/>
        </a:ln>
      </xdr:spPr>
    </xdr:pic>
    <xdr:clientData fLocksWithSheet="0"/>
  </xdr:twoCellAnchor>
  <xdr:twoCellAnchor editAs="oneCell">
    <xdr:from>
      <xdr:col>2</xdr:col>
      <xdr:colOff>304800</xdr:colOff>
      <xdr:row>367</xdr:row>
      <xdr:rowOff>0</xdr:rowOff>
    </xdr:from>
    <xdr:to>
      <xdr:col>5</xdr:col>
      <xdr:colOff>352425</xdr:colOff>
      <xdr:row>368</xdr:row>
      <xdr:rowOff>76200</xdr:rowOff>
    </xdr:to>
    <xdr:pic>
      <xdr:nvPicPr>
        <xdr:cNvPr id="126" name="chkITDataMigration"/>
        <xdr:cNvPicPr preferRelativeResize="1">
          <a:picLocks noChangeAspect="0"/>
        </xdr:cNvPicPr>
      </xdr:nvPicPr>
      <xdr:blipFill>
        <a:blip r:embed="rId126"/>
        <a:stretch>
          <a:fillRect/>
        </a:stretch>
      </xdr:blipFill>
      <xdr:spPr>
        <a:xfrm>
          <a:off x="3352800" y="69465825"/>
          <a:ext cx="2200275" cy="238125"/>
        </a:xfrm>
        <a:prstGeom prst="rect">
          <a:avLst/>
        </a:prstGeom>
        <a:solidFill>
          <a:srgbClr val="FFFFFF"/>
        </a:solidFill>
        <a:ln w="1" cmpd="sng">
          <a:noFill/>
        </a:ln>
      </xdr:spPr>
    </xdr:pic>
    <xdr:clientData fLocksWithSheet="0"/>
  </xdr:twoCellAnchor>
  <xdr:twoCellAnchor editAs="oneCell">
    <xdr:from>
      <xdr:col>2</xdr:col>
      <xdr:colOff>304800</xdr:colOff>
      <xdr:row>368</xdr:row>
      <xdr:rowOff>114300</xdr:rowOff>
    </xdr:from>
    <xdr:to>
      <xdr:col>5</xdr:col>
      <xdr:colOff>352425</xdr:colOff>
      <xdr:row>370</xdr:row>
      <xdr:rowOff>47625</xdr:rowOff>
    </xdr:to>
    <xdr:pic>
      <xdr:nvPicPr>
        <xdr:cNvPr id="127" name="chkITSomeLegacy"/>
        <xdr:cNvPicPr preferRelativeResize="1">
          <a:picLocks noChangeAspect="0"/>
        </xdr:cNvPicPr>
      </xdr:nvPicPr>
      <xdr:blipFill>
        <a:blip r:embed="rId127"/>
        <a:stretch>
          <a:fillRect/>
        </a:stretch>
      </xdr:blipFill>
      <xdr:spPr>
        <a:xfrm>
          <a:off x="3352800" y="69742050"/>
          <a:ext cx="2200275" cy="257175"/>
        </a:xfrm>
        <a:prstGeom prst="rect">
          <a:avLst/>
        </a:prstGeom>
        <a:solidFill>
          <a:srgbClr val="FFFFFF"/>
        </a:solidFill>
        <a:ln w="1" cmpd="sng">
          <a:noFill/>
        </a:ln>
      </xdr:spPr>
    </xdr:pic>
    <xdr:clientData fLocksWithSheet="0"/>
  </xdr:twoCellAnchor>
  <xdr:twoCellAnchor editAs="oneCell">
    <xdr:from>
      <xdr:col>2</xdr:col>
      <xdr:colOff>304800</xdr:colOff>
      <xdr:row>370</xdr:row>
      <xdr:rowOff>85725</xdr:rowOff>
    </xdr:from>
    <xdr:to>
      <xdr:col>5</xdr:col>
      <xdr:colOff>352425</xdr:colOff>
      <xdr:row>372</xdr:row>
      <xdr:rowOff>9525</xdr:rowOff>
    </xdr:to>
    <xdr:pic>
      <xdr:nvPicPr>
        <xdr:cNvPr id="128" name="chkITExtensiveLegacy"/>
        <xdr:cNvPicPr preferRelativeResize="1">
          <a:picLocks noChangeAspect="0"/>
        </xdr:cNvPicPr>
      </xdr:nvPicPr>
      <xdr:blipFill>
        <a:blip r:embed="rId128"/>
        <a:stretch>
          <a:fillRect/>
        </a:stretch>
      </xdr:blipFill>
      <xdr:spPr>
        <a:xfrm>
          <a:off x="3352800" y="70037325"/>
          <a:ext cx="2200275" cy="247650"/>
        </a:xfrm>
        <a:prstGeom prst="rect">
          <a:avLst/>
        </a:prstGeom>
        <a:solidFill>
          <a:srgbClr val="FFFFFF"/>
        </a:solidFill>
        <a:ln w="1" cmpd="sng">
          <a:noFill/>
        </a:ln>
      </xdr:spPr>
    </xdr:pic>
    <xdr:clientData fLocksWithSheet="0"/>
  </xdr:twoCellAnchor>
  <xdr:twoCellAnchor editAs="oneCell">
    <xdr:from>
      <xdr:col>2</xdr:col>
      <xdr:colOff>257175</xdr:colOff>
      <xdr:row>164</xdr:row>
      <xdr:rowOff>19050</xdr:rowOff>
    </xdr:from>
    <xdr:to>
      <xdr:col>5</xdr:col>
      <xdr:colOff>257175</xdr:colOff>
      <xdr:row>165</xdr:row>
      <xdr:rowOff>104775</xdr:rowOff>
    </xdr:to>
    <xdr:pic>
      <xdr:nvPicPr>
        <xdr:cNvPr id="129" name="optBenefitsMoreThan750M"/>
        <xdr:cNvPicPr preferRelativeResize="1">
          <a:picLocks noChangeAspect="0"/>
        </xdr:cNvPicPr>
      </xdr:nvPicPr>
      <xdr:blipFill>
        <a:blip r:embed="rId129"/>
        <a:stretch>
          <a:fillRect/>
        </a:stretch>
      </xdr:blipFill>
      <xdr:spPr>
        <a:xfrm>
          <a:off x="3305175" y="34375725"/>
          <a:ext cx="2152650" cy="247650"/>
        </a:xfrm>
        <a:prstGeom prst="rect">
          <a:avLst/>
        </a:prstGeom>
        <a:solidFill>
          <a:srgbClr val="FFFFFF"/>
        </a:solidFill>
        <a:ln w="1" cmpd="sng">
          <a:noFill/>
        </a:ln>
      </xdr:spPr>
    </xdr:pic>
    <xdr:clientData fLocksWithSheet="0"/>
  </xdr:twoCellAnchor>
  <xdr:twoCellAnchor editAs="oneCell">
    <xdr:from>
      <xdr:col>2</xdr:col>
      <xdr:colOff>266700</xdr:colOff>
      <xdr:row>173</xdr:row>
      <xdr:rowOff>114300</xdr:rowOff>
    </xdr:from>
    <xdr:to>
      <xdr:col>5</xdr:col>
      <xdr:colOff>266700</xdr:colOff>
      <xdr:row>175</xdr:row>
      <xdr:rowOff>38100</xdr:rowOff>
    </xdr:to>
    <xdr:pic>
      <xdr:nvPicPr>
        <xdr:cNvPr id="130" name="optCapitalMoreThan750m"/>
        <xdr:cNvPicPr preferRelativeResize="1">
          <a:picLocks noChangeAspect="0"/>
        </xdr:cNvPicPr>
      </xdr:nvPicPr>
      <xdr:blipFill>
        <a:blip r:embed="rId130"/>
        <a:stretch>
          <a:fillRect/>
        </a:stretch>
      </xdr:blipFill>
      <xdr:spPr>
        <a:xfrm>
          <a:off x="3314700" y="36109275"/>
          <a:ext cx="2152650" cy="247650"/>
        </a:xfrm>
        <a:prstGeom prst="rect">
          <a:avLst/>
        </a:prstGeom>
        <a:solidFill>
          <a:srgbClr val="FFFFFF"/>
        </a:solidFill>
        <a:ln w="1" cmpd="sng">
          <a:noFill/>
        </a:ln>
      </xdr:spPr>
    </xdr:pic>
    <xdr:clientData fLocksWithSheet="0"/>
  </xdr:twoCellAnchor>
  <xdr:twoCellAnchor editAs="oneCell">
    <xdr:from>
      <xdr:col>7</xdr:col>
      <xdr:colOff>1323975</xdr:colOff>
      <xdr:row>3</xdr:row>
      <xdr:rowOff>19050</xdr:rowOff>
    </xdr:from>
    <xdr:to>
      <xdr:col>12</xdr:col>
      <xdr:colOff>9525</xdr:colOff>
      <xdr:row>4</xdr:row>
      <xdr:rowOff>66675</xdr:rowOff>
    </xdr:to>
    <xdr:pic>
      <xdr:nvPicPr>
        <xdr:cNvPr id="131" name="cmdClearAll"/>
        <xdr:cNvPicPr preferRelativeResize="1">
          <a:picLocks noChangeAspect="1"/>
        </xdr:cNvPicPr>
      </xdr:nvPicPr>
      <xdr:blipFill>
        <a:blip r:embed="rId131"/>
        <a:stretch>
          <a:fillRect/>
        </a:stretch>
      </xdr:blipFill>
      <xdr:spPr>
        <a:xfrm>
          <a:off x="7372350" y="838200"/>
          <a:ext cx="1104900" cy="276225"/>
        </a:xfrm>
        <a:prstGeom prst="rect">
          <a:avLst/>
        </a:prstGeom>
        <a:noFill/>
        <a:ln w="9525" cmpd="sng">
          <a:noFill/>
        </a:ln>
      </xdr:spPr>
    </xdr:pic>
    <xdr:clientData/>
  </xdr:twoCellAnchor>
  <xdr:twoCellAnchor editAs="oneCell">
    <xdr:from>
      <xdr:col>7</xdr:col>
      <xdr:colOff>95250</xdr:colOff>
      <xdr:row>53</xdr:row>
      <xdr:rowOff>123825</xdr:rowOff>
    </xdr:from>
    <xdr:to>
      <xdr:col>7</xdr:col>
      <xdr:colOff>752475</xdr:colOff>
      <xdr:row>53</xdr:row>
      <xdr:rowOff>371475</xdr:rowOff>
    </xdr:to>
    <xdr:pic>
      <xdr:nvPicPr>
        <xdr:cNvPr id="132" name="OptionButton1"/>
        <xdr:cNvPicPr preferRelativeResize="1">
          <a:picLocks noChangeAspect="1"/>
        </xdr:cNvPicPr>
      </xdr:nvPicPr>
      <xdr:blipFill>
        <a:blip r:embed="rId132"/>
        <a:stretch>
          <a:fillRect/>
        </a:stretch>
      </xdr:blipFill>
      <xdr:spPr>
        <a:xfrm>
          <a:off x="6143625" y="13335000"/>
          <a:ext cx="657225" cy="2476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413"/>
  <sheetViews>
    <sheetView showGridLines="0" tabSelected="1" zoomScaleSheetLayoutView="100" zoomScalePageLayoutView="0" workbookViewId="0" topLeftCell="A1">
      <selection activeCell="D7" sqref="D7:H7"/>
    </sheetView>
  </sheetViews>
  <sheetFormatPr defaultColWidth="9.140625" defaultRowHeight="12.75" zeroHeight="1"/>
  <cols>
    <col min="1" max="1" width="2.7109375" style="1" customWidth="1"/>
    <col min="2" max="2" width="43.00390625" style="1" customWidth="1"/>
    <col min="3" max="3" width="12.140625" style="1" customWidth="1"/>
    <col min="4" max="4" width="3.28125" style="1" customWidth="1"/>
    <col min="5" max="5" width="16.8515625" style="1" customWidth="1"/>
    <col min="6" max="6" width="7.421875" style="1" customWidth="1"/>
    <col min="7" max="7" width="5.28125" style="1" customWidth="1"/>
    <col min="8" max="8" width="36.28125" style="1" customWidth="1"/>
    <col min="9" max="9" width="2.7109375" style="1" hidden="1" customWidth="1"/>
    <col min="10" max="10" width="5.8515625" style="1" hidden="1" customWidth="1"/>
    <col min="11" max="11" width="2.8515625" style="11" hidden="1" customWidth="1"/>
    <col min="12" max="12" width="40.8515625" style="10" hidden="1" customWidth="1"/>
    <col min="13" max="16384" width="9.140625" style="1" customWidth="1"/>
  </cols>
  <sheetData>
    <row r="1" spans="1:12" ht="15" customHeight="1">
      <c r="A1" s="4"/>
      <c r="B1" s="4"/>
      <c r="C1" s="4"/>
      <c r="D1" s="4"/>
      <c r="E1" s="4"/>
      <c r="F1" s="4"/>
      <c r="G1" s="4"/>
      <c r="H1" s="4"/>
      <c r="I1" s="4"/>
      <c r="J1" s="4"/>
      <c r="K1" s="71"/>
      <c r="L1" s="72"/>
    </row>
    <row r="2" spans="1:12" ht="23.25">
      <c r="A2" s="4"/>
      <c r="C2" s="17"/>
      <c r="D2" s="17"/>
      <c r="E2" s="17"/>
      <c r="F2" s="17"/>
      <c r="G2" s="17"/>
      <c r="H2" s="18"/>
      <c r="I2" s="18"/>
      <c r="J2" s="3"/>
      <c r="K2" s="140" t="s">
        <v>90</v>
      </c>
      <c r="L2" s="140"/>
    </row>
    <row r="3" spans="1:12" ht="26.25">
      <c r="A3" s="4"/>
      <c r="B3" s="56" t="s">
        <v>200</v>
      </c>
      <c r="D3" s="19"/>
      <c r="E3" s="86"/>
      <c r="F3" s="20"/>
      <c r="G3" s="20"/>
      <c r="H3" s="20"/>
      <c r="I3" s="20"/>
      <c r="J3" s="19"/>
      <c r="K3" s="71"/>
      <c r="L3" s="72"/>
    </row>
    <row r="4" spans="1:12" ht="18" customHeight="1">
      <c r="A4" s="4"/>
      <c r="B4" s="19"/>
      <c r="C4" s="19"/>
      <c r="D4" s="19"/>
      <c r="E4" s="19"/>
      <c r="F4" s="20"/>
      <c r="G4" s="20"/>
      <c r="H4" s="20"/>
      <c r="I4" s="20"/>
      <c r="J4" s="19"/>
      <c r="K4" s="71"/>
      <c r="L4" s="72"/>
    </row>
    <row r="5" spans="1:12" ht="18.75" thickBot="1">
      <c r="A5" s="4"/>
      <c r="B5" s="179" t="s">
        <v>28</v>
      </c>
      <c r="C5" s="179"/>
      <c r="D5" s="179"/>
      <c r="E5" s="179"/>
      <c r="F5" s="179"/>
      <c r="G5" s="179"/>
      <c r="H5" s="179"/>
      <c r="I5" s="23"/>
      <c r="J5" s="4"/>
      <c r="K5" s="71"/>
      <c r="L5" s="72"/>
    </row>
    <row r="6" spans="1:12" ht="24" customHeight="1">
      <c r="A6" s="4"/>
      <c r="B6" s="172" t="s">
        <v>29</v>
      </c>
      <c r="C6" s="173"/>
      <c r="D6" s="210"/>
      <c r="E6" s="210"/>
      <c r="F6" s="210"/>
      <c r="G6" s="210"/>
      <c r="H6" s="211"/>
      <c r="I6" s="35"/>
      <c r="J6" s="4"/>
      <c r="K6" s="71"/>
      <c r="L6" s="81" t="s">
        <v>156</v>
      </c>
    </row>
    <row r="7" spans="1:12" ht="24" customHeight="1">
      <c r="A7" s="4"/>
      <c r="B7" s="168" t="s">
        <v>30</v>
      </c>
      <c r="C7" s="169"/>
      <c r="D7" s="212" t="s">
        <v>199</v>
      </c>
      <c r="E7" s="212"/>
      <c r="F7" s="212"/>
      <c r="G7" s="212"/>
      <c r="H7" s="213"/>
      <c r="I7" s="35"/>
      <c r="J7" s="4"/>
      <c r="K7" s="71"/>
      <c r="L7" s="72" t="s">
        <v>106</v>
      </c>
    </row>
    <row r="8" spans="1:12" ht="24" customHeight="1">
      <c r="A8" s="4"/>
      <c r="B8" s="168" t="s">
        <v>31</v>
      </c>
      <c r="C8" s="169"/>
      <c r="D8" s="214"/>
      <c r="E8" s="214"/>
      <c r="F8" s="214"/>
      <c r="G8" s="214"/>
      <c r="H8" s="215"/>
      <c r="I8" s="36"/>
      <c r="J8" s="4"/>
      <c r="K8" s="71"/>
      <c r="L8" s="72" t="s">
        <v>108</v>
      </c>
    </row>
    <row r="9" spans="1:12" ht="24" customHeight="1">
      <c r="A9" s="4"/>
      <c r="B9" s="189" t="s">
        <v>103</v>
      </c>
      <c r="C9" s="190"/>
      <c r="D9" s="201" t="s">
        <v>99</v>
      </c>
      <c r="E9" s="202"/>
      <c r="F9" s="202"/>
      <c r="G9" s="202"/>
      <c r="H9" s="203"/>
      <c r="I9" s="37"/>
      <c r="J9" s="4"/>
      <c r="K9" s="71"/>
      <c r="L9" s="72" t="s">
        <v>109</v>
      </c>
    </row>
    <row r="10" spans="1:12" ht="26.25" customHeight="1">
      <c r="A10" s="4"/>
      <c r="B10" s="189" t="s">
        <v>25</v>
      </c>
      <c r="C10" s="190"/>
      <c r="D10" s="222"/>
      <c r="E10" s="223"/>
      <c r="F10" s="223"/>
      <c r="G10" s="223"/>
      <c r="H10" s="224"/>
      <c r="I10" s="35"/>
      <c r="J10" s="4"/>
      <c r="K10" s="71"/>
      <c r="L10" s="72" t="s">
        <v>107</v>
      </c>
    </row>
    <row r="11" spans="1:12" ht="24" customHeight="1">
      <c r="A11" s="4"/>
      <c r="B11" s="168" t="s">
        <v>34</v>
      </c>
      <c r="C11" s="169"/>
      <c r="D11" s="199"/>
      <c r="E11" s="199"/>
      <c r="F11" s="199"/>
      <c r="G11" s="199"/>
      <c r="H11" s="200"/>
      <c r="I11" s="35"/>
      <c r="J11" s="4"/>
      <c r="K11" s="71"/>
      <c r="L11" s="72" t="s">
        <v>205</v>
      </c>
    </row>
    <row r="12" spans="1:12" ht="24" customHeight="1">
      <c r="A12" s="4"/>
      <c r="B12" s="168" t="s">
        <v>7</v>
      </c>
      <c r="C12" s="169"/>
      <c r="D12" s="199"/>
      <c r="E12" s="199"/>
      <c r="F12" s="199"/>
      <c r="G12" s="199"/>
      <c r="H12" s="200"/>
      <c r="I12" s="35"/>
      <c r="J12" s="4"/>
      <c r="K12" s="71"/>
      <c r="L12" s="72"/>
    </row>
    <row r="13" spans="1:12" ht="36.75" customHeight="1">
      <c r="A13" s="4"/>
      <c r="B13" s="189" t="s">
        <v>174</v>
      </c>
      <c r="C13" s="190"/>
      <c r="D13" s="186"/>
      <c r="E13" s="187"/>
      <c r="F13" s="187"/>
      <c r="G13" s="187"/>
      <c r="H13" s="188"/>
      <c r="I13" s="35"/>
      <c r="J13" s="4"/>
      <c r="K13" s="71"/>
      <c r="L13" s="72"/>
    </row>
    <row r="14" spans="1:12" ht="24" customHeight="1">
      <c r="A14" s="4"/>
      <c r="B14" s="168" t="s">
        <v>105</v>
      </c>
      <c r="C14" s="169"/>
      <c r="D14" s="191"/>
      <c r="E14" s="191"/>
      <c r="F14" s="191"/>
      <c r="G14" s="191"/>
      <c r="H14" s="192"/>
      <c r="I14" s="35"/>
      <c r="J14" s="4"/>
      <c r="K14" s="71"/>
      <c r="L14" s="136" t="s">
        <v>157</v>
      </c>
    </row>
    <row r="15" spans="1:12" ht="24" customHeight="1">
      <c r="A15" s="4"/>
      <c r="B15" s="57" t="s">
        <v>104</v>
      </c>
      <c r="C15" s="58"/>
      <c r="D15" s="193"/>
      <c r="E15" s="191"/>
      <c r="F15" s="191"/>
      <c r="G15" s="191"/>
      <c r="H15" s="192"/>
      <c r="I15" s="35"/>
      <c r="J15" s="4"/>
      <c r="K15" s="71"/>
      <c r="L15" s="72" t="s">
        <v>207</v>
      </c>
    </row>
    <row r="16" spans="1:12" ht="24.75" customHeight="1">
      <c r="A16" s="4"/>
      <c r="B16" s="189" t="s">
        <v>111</v>
      </c>
      <c r="C16" s="190"/>
      <c r="D16" s="199"/>
      <c r="E16" s="199"/>
      <c r="F16" s="199"/>
      <c r="G16" s="199"/>
      <c r="H16" s="200"/>
      <c r="I16" s="35"/>
      <c r="J16" s="4"/>
      <c r="K16" s="71"/>
      <c r="L16" s="72" t="s">
        <v>208</v>
      </c>
    </row>
    <row r="17" spans="1:12" ht="24" customHeight="1">
      <c r="A17" s="4"/>
      <c r="B17" s="168" t="s">
        <v>110</v>
      </c>
      <c r="C17" s="169"/>
      <c r="D17" s="216"/>
      <c r="E17" s="217"/>
      <c r="F17" s="217"/>
      <c r="G17" s="217"/>
      <c r="H17" s="218"/>
      <c r="I17" s="38"/>
      <c r="J17" s="4"/>
      <c r="K17" s="71"/>
      <c r="L17" s="72" t="s">
        <v>209</v>
      </c>
    </row>
    <row r="18" spans="1:12" ht="24" customHeight="1">
      <c r="A18" s="4"/>
      <c r="B18" s="189" t="s">
        <v>175</v>
      </c>
      <c r="C18" s="190"/>
      <c r="D18" s="219"/>
      <c r="E18" s="220"/>
      <c r="F18" s="220"/>
      <c r="G18" s="220"/>
      <c r="H18" s="221"/>
      <c r="I18" s="39"/>
      <c r="J18" s="4"/>
      <c r="K18" s="71"/>
      <c r="L18" s="72" t="s">
        <v>210</v>
      </c>
    </row>
    <row r="19" spans="1:12" ht="24.75" customHeight="1">
      <c r="A19" s="4"/>
      <c r="B19" s="168" t="s">
        <v>112</v>
      </c>
      <c r="C19" s="169"/>
      <c r="D19" s="228"/>
      <c r="E19" s="229"/>
      <c r="F19" s="229"/>
      <c r="G19" s="229"/>
      <c r="H19" s="230"/>
      <c r="I19" s="39"/>
      <c r="J19" s="4"/>
      <c r="K19" s="71"/>
      <c r="L19" s="72" t="s">
        <v>211</v>
      </c>
    </row>
    <row r="20" spans="1:12" ht="18" customHeight="1">
      <c r="A20" s="4"/>
      <c r="B20" s="22"/>
      <c r="C20" s="22"/>
      <c r="D20" s="22"/>
      <c r="E20" s="22"/>
      <c r="F20" s="22"/>
      <c r="G20" s="22"/>
      <c r="H20" s="22"/>
      <c r="I20" s="22"/>
      <c r="J20" s="4"/>
      <c r="K20" s="71"/>
      <c r="L20" s="72" t="s">
        <v>206</v>
      </c>
    </row>
    <row r="21" spans="1:12" ht="18.75" thickBot="1">
      <c r="A21" s="4"/>
      <c r="B21" s="231" t="s">
        <v>113</v>
      </c>
      <c r="C21" s="231"/>
      <c r="D21" s="231"/>
      <c r="E21" s="231"/>
      <c r="F21" s="231"/>
      <c r="G21" s="231"/>
      <c r="H21" s="231"/>
      <c r="I21" s="23"/>
      <c r="J21" s="4"/>
      <c r="K21" s="71"/>
      <c r="L21" s="72"/>
    </row>
    <row r="22" spans="1:12" ht="18" customHeight="1">
      <c r="A22" s="4"/>
      <c r="B22" s="172" t="s">
        <v>1</v>
      </c>
      <c r="C22" s="173"/>
      <c r="D22" s="225"/>
      <c r="E22" s="226"/>
      <c r="F22" s="226"/>
      <c r="G22" s="226"/>
      <c r="H22" s="227"/>
      <c r="I22" s="38"/>
      <c r="J22" s="4"/>
      <c r="K22" s="71"/>
      <c r="L22" s="72"/>
    </row>
    <row r="23" spans="1:12" ht="18" customHeight="1">
      <c r="A23" s="4"/>
      <c r="B23" s="168" t="s">
        <v>147</v>
      </c>
      <c r="C23" s="169"/>
      <c r="D23" s="174"/>
      <c r="E23" s="175"/>
      <c r="F23" s="175"/>
      <c r="G23" s="175"/>
      <c r="H23" s="176"/>
      <c r="I23" s="38"/>
      <c r="J23" s="4"/>
      <c r="K23" s="71"/>
      <c r="L23" s="72"/>
    </row>
    <row r="24" spans="1:12" ht="18" customHeight="1">
      <c r="A24" s="4"/>
      <c r="B24" s="168" t="s">
        <v>9</v>
      </c>
      <c r="C24" s="169"/>
      <c r="D24" s="174"/>
      <c r="E24" s="175"/>
      <c r="F24" s="175"/>
      <c r="G24" s="175"/>
      <c r="H24" s="176"/>
      <c r="I24" s="38"/>
      <c r="J24" s="4"/>
      <c r="K24" s="71"/>
      <c r="L24" s="72"/>
    </row>
    <row r="25" spans="1:12" ht="18" customHeight="1">
      <c r="A25" s="4"/>
      <c r="B25" s="168" t="s">
        <v>10</v>
      </c>
      <c r="C25" s="169"/>
      <c r="D25" s="174"/>
      <c r="E25" s="175"/>
      <c r="F25" s="175"/>
      <c r="G25" s="175"/>
      <c r="H25" s="176"/>
      <c r="I25" s="38"/>
      <c r="J25" s="4"/>
      <c r="K25" s="71"/>
      <c r="L25" s="72"/>
    </row>
    <row r="26" spans="1:12" ht="18" customHeight="1">
      <c r="A26" s="4"/>
      <c r="B26" s="168" t="s">
        <v>5</v>
      </c>
      <c r="C26" s="169"/>
      <c r="D26" s="183" t="s">
        <v>199</v>
      </c>
      <c r="E26" s="184"/>
      <c r="F26" s="184"/>
      <c r="G26" s="184"/>
      <c r="H26" s="185"/>
      <c r="I26" s="38"/>
      <c r="J26" s="4"/>
      <c r="K26" s="71"/>
      <c r="L26" s="72"/>
    </row>
    <row r="27" spans="1:12" ht="18" customHeight="1">
      <c r="A27" s="4"/>
      <c r="B27" s="168" t="s">
        <v>11</v>
      </c>
      <c r="C27" s="169"/>
      <c r="D27" s="183" t="s">
        <v>199</v>
      </c>
      <c r="E27" s="184"/>
      <c r="F27" s="184"/>
      <c r="G27" s="184"/>
      <c r="H27" s="185"/>
      <c r="I27" s="38"/>
      <c r="J27" s="4"/>
      <c r="K27" s="71"/>
      <c r="L27" s="72"/>
    </row>
    <row r="28" spans="1:12" ht="18" customHeight="1" thickBot="1">
      <c r="A28" s="4"/>
      <c r="B28" s="170" t="s">
        <v>6</v>
      </c>
      <c r="C28" s="171"/>
      <c r="D28" s="180"/>
      <c r="E28" s="181"/>
      <c r="F28" s="181"/>
      <c r="G28" s="181"/>
      <c r="H28" s="182"/>
      <c r="I28" s="38"/>
      <c r="J28" s="4"/>
      <c r="K28" s="71"/>
      <c r="L28" s="72"/>
    </row>
    <row r="29" spans="1:12" ht="18" customHeight="1">
      <c r="A29" s="4"/>
      <c r="B29" s="4"/>
      <c r="C29" s="4"/>
      <c r="D29" s="4"/>
      <c r="E29" s="4"/>
      <c r="F29" s="4"/>
      <c r="G29" s="4"/>
      <c r="H29" s="4"/>
      <c r="I29" s="4"/>
      <c r="J29" s="4"/>
      <c r="K29" s="71"/>
      <c r="L29" s="72"/>
    </row>
    <row r="30" spans="1:12" ht="18.75" thickBot="1">
      <c r="A30" s="4"/>
      <c r="B30" s="179" t="s">
        <v>33</v>
      </c>
      <c r="C30" s="179"/>
      <c r="D30" s="179"/>
      <c r="E30" s="179"/>
      <c r="F30" s="179"/>
      <c r="G30" s="179"/>
      <c r="H30" s="179"/>
      <c r="I30" s="23"/>
      <c r="J30" s="4"/>
      <c r="K30" s="71"/>
      <c r="L30" s="72"/>
    </row>
    <row r="31" spans="1:12" ht="18" customHeight="1">
      <c r="A31" s="4"/>
      <c r="B31" s="172" t="s">
        <v>1</v>
      </c>
      <c r="C31" s="173"/>
      <c r="D31" s="225"/>
      <c r="E31" s="226"/>
      <c r="F31" s="226"/>
      <c r="G31" s="226"/>
      <c r="H31" s="227"/>
      <c r="I31" s="38"/>
      <c r="J31" s="4"/>
      <c r="K31" s="71"/>
      <c r="L31" s="72"/>
    </row>
    <row r="32" spans="1:12" ht="18" customHeight="1">
      <c r="A32" s="4"/>
      <c r="B32" s="168" t="s">
        <v>147</v>
      </c>
      <c r="C32" s="169"/>
      <c r="D32" s="174"/>
      <c r="E32" s="175"/>
      <c r="F32" s="175"/>
      <c r="G32" s="175"/>
      <c r="H32" s="176"/>
      <c r="I32" s="38"/>
      <c r="J32" s="4"/>
      <c r="K32" s="71"/>
      <c r="L32" s="72"/>
    </row>
    <row r="33" spans="1:12" ht="18" customHeight="1">
      <c r="A33" s="4"/>
      <c r="B33" s="168" t="s">
        <v>9</v>
      </c>
      <c r="C33" s="169"/>
      <c r="D33" s="174"/>
      <c r="E33" s="175"/>
      <c r="F33" s="175"/>
      <c r="G33" s="175"/>
      <c r="H33" s="176"/>
      <c r="I33" s="38"/>
      <c r="J33" s="4"/>
      <c r="K33" s="71"/>
      <c r="L33" s="72"/>
    </row>
    <row r="34" spans="1:12" ht="18" customHeight="1">
      <c r="A34" s="4"/>
      <c r="B34" s="168" t="s">
        <v>10</v>
      </c>
      <c r="C34" s="169"/>
      <c r="D34" s="174"/>
      <c r="E34" s="175"/>
      <c r="F34" s="175"/>
      <c r="G34" s="175"/>
      <c r="H34" s="176"/>
      <c r="I34" s="38"/>
      <c r="J34" s="4"/>
      <c r="K34" s="71"/>
      <c r="L34" s="72"/>
    </row>
    <row r="35" spans="1:12" ht="18" customHeight="1">
      <c r="A35" s="4"/>
      <c r="B35" s="168" t="s">
        <v>5</v>
      </c>
      <c r="C35" s="169"/>
      <c r="D35" s="183" t="s">
        <v>199</v>
      </c>
      <c r="E35" s="184"/>
      <c r="F35" s="184"/>
      <c r="G35" s="184"/>
      <c r="H35" s="185"/>
      <c r="I35" s="38"/>
      <c r="J35" s="4"/>
      <c r="K35" s="71"/>
      <c r="L35" s="72"/>
    </row>
    <row r="36" spans="1:12" ht="18" customHeight="1">
      <c r="A36" s="4"/>
      <c r="B36" s="168" t="s">
        <v>11</v>
      </c>
      <c r="C36" s="169"/>
      <c r="D36" s="183" t="s">
        <v>199</v>
      </c>
      <c r="E36" s="184"/>
      <c r="F36" s="184"/>
      <c r="G36" s="184"/>
      <c r="H36" s="185"/>
      <c r="I36" s="38"/>
      <c r="J36" s="4"/>
      <c r="K36" s="71"/>
      <c r="L36" s="72"/>
    </row>
    <row r="37" spans="1:12" ht="18" customHeight="1" thickBot="1">
      <c r="A37" s="4"/>
      <c r="B37" s="170" t="s">
        <v>6</v>
      </c>
      <c r="C37" s="171"/>
      <c r="D37" s="180"/>
      <c r="E37" s="181"/>
      <c r="F37" s="181"/>
      <c r="G37" s="181"/>
      <c r="H37" s="182"/>
      <c r="I37" s="38"/>
      <c r="J37" s="4"/>
      <c r="K37" s="71"/>
      <c r="L37" s="72"/>
    </row>
    <row r="38" spans="1:12" ht="18" customHeight="1">
      <c r="A38" s="4"/>
      <c r="B38" s="4"/>
      <c r="C38" s="4"/>
      <c r="D38" s="4"/>
      <c r="E38" s="4"/>
      <c r="F38" s="4"/>
      <c r="G38" s="4"/>
      <c r="H38" s="4"/>
      <c r="I38" s="4"/>
      <c r="J38" s="4"/>
      <c r="K38" s="71"/>
      <c r="L38" s="72"/>
    </row>
    <row r="39" spans="1:12" ht="18.75" thickBot="1">
      <c r="A39" s="4"/>
      <c r="B39" s="209" t="s">
        <v>91</v>
      </c>
      <c r="C39" s="209"/>
      <c r="D39" s="209"/>
      <c r="E39" s="209"/>
      <c r="F39" s="209"/>
      <c r="G39" s="209"/>
      <c r="H39" s="209"/>
      <c r="I39" s="32"/>
      <c r="J39" s="4"/>
      <c r="K39" s="71"/>
      <c r="L39" s="72"/>
    </row>
    <row r="40" spans="1:12" ht="18" customHeight="1">
      <c r="A40" s="4"/>
      <c r="B40" s="172" t="s">
        <v>1</v>
      </c>
      <c r="C40" s="173"/>
      <c r="D40" s="239"/>
      <c r="E40" s="240"/>
      <c r="F40" s="240"/>
      <c r="G40" s="240"/>
      <c r="H40" s="241"/>
      <c r="I40" s="38"/>
      <c r="J40" s="4"/>
      <c r="K40" s="71"/>
      <c r="L40" s="72"/>
    </row>
    <row r="41" spans="1:12" ht="18" customHeight="1">
      <c r="A41" s="4"/>
      <c r="B41" s="168" t="s">
        <v>147</v>
      </c>
      <c r="C41" s="169"/>
      <c r="D41" s="204"/>
      <c r="E41" s="142"/>
      <c r="F41" s="142"/>
      <c r="G41" s="142"/>
      <c r="H41" s="143"/>
      <c r="I41" s="38"/>
      <c r="J41" s="4"/>
      <c r="K41" s="71"/>
      <c r="L41" s="72"/>
    </row>
    <row r="42" spans="1:12" ht="18" customHeight="1">
      <c r="A42" s="4"/>
      <c r="B42" s="168" t="s">
        <v>9</v>
      </c>
      <c r="C42" s="169"/>
      <c r="D42" s="174"/>
      <c r="E42" s="175"/>
      <c r="F42" s="175"/>
      <c r="G42" s="175"/>
      <c r="H42" s="176"/>
      <c r="I42" s="38"/>
      <c r="J42" s="4"/>
      <c r="K42" s="71"/>
      <c r="L42" s="72"/>
    </row>
    <row r="43" spans="1:12" ht="18" customHeight="1">
      <c r="A43" s="4"/>
      <c r="B43" s="168" t="s">
        <v>10</v>
      </c>
      <c r="C43" s="169"/>
      <c r="D43" s="204"/>
      <c r="E43" s="142"/>
      <c r="F43" s="142"/>
      <c r="G43" s="142"/>
      <c r="H43" s="143"/>
      <c r="I43" s="38"/>
      <c r="J43" s="4"/>
      <c r="K43" s="71"/>
      <c r="L43" s="72"/>
    </row>
    <row r="44" spans="1:12" ht="18" customHeight="1">
      <c r="A44" s="4"/>
      <c r="B44" s="168" t="s">
        <v>5</v>
      </c>
      <c r="C44" s="169"/>
      <c r="D44" s="205" t="s">
        <v>199</v>
      </c>
      <c r="E44" s="206"/>
      <c r="F44" s="206"/>
      <c r="G44" s="206"/>
      <c r="H44" s="207"/>
      <c r="I44" s="38"/>
      <c r="J44" s="4"/>
      <c r="K44" s="71"/>
      <c r="L44" s="72"/>
    </row>
    <row r="45" spans="1:12" ht="18" customHeight="1">
      <c r="A45" s="4"/>
      <c r="B45" s="168" t="s">
        <v>11</v>
      </c>
      <c r="C45" s="169"/>
      <c r="D45" s="205" t="s">
        <v>199</v>
      </c>
      <c r="E45" s="206"/>
      <c r="F45" s="206"/>
      <c r="G45" s="206"/>
      <c r="H45" s="207"/>
      <c r="I45" s="38"/>
      <c r="J45" s="4"/>
      <c r="K45" s="71"/>
      <c r="L45" s="72"/>
    </row>
    <row r="46" spans="1:12" ht="18" customHeight="1">
      <c r="A46" s="4"/>
      <c r="B46" s="57" t="s">
        <v>6</v>
      </c>
      <c r="C46" s="58"/>
      <c r="D46" s="141"/>
      <c r="E46" s="142"/>
      <c r="F46" s="142"/>
      <c r="G46" s="142"/>
      <c r="H46" s="143"/>
      <c r="I46" s="38"/>
      <c r="J46" s="4"/>
      <c r="K46" s="71"/>
      <c r="L46" s="72"/>
    </row>
    <row r="47" spans="1:12" ht="18" customHeight="1" thickBot="1">
      <c r="A47" s="4"/>
      <c r="B47" s="170" t="s">
        <v>96</v>
      </c>
      <c r="C47" s="171"/>
      <c r="D47" s="232"/>
      <c r="E47" s="233"/>
      <c r="F47" s="233"/>
      <c r="G47" s="233"/>
      <c r="H47" s="234"/>
      <c r="I47" s="38"/>
      <c r="J47" s="4"/>
      <c r="K47" s="71"/>
      <c r="L47" s="72"/>
    </row>
    <row r="48" spans="1:12" ht="12.75" hidden="1">
      <c r="A48" s="4"/>
      <c r="B48" s="235"/>
      <c r="C48" s="235"/>
      <c r="D48" s="235"/>
      <c r="E48" s="235"/>
      <c r="F48" s="235"/>
      <c r="G48" s="235"/>
      <c r="H48" s="235"/>
      <c r="I48" s="24"/>
      <c r="J48" s="4"/>
      <c r="K48" s="71"/>
      <c r="L48" s="72"/>
    </row>
    <row r="49" spans="1:12" ht="12.75" hidden="1">
      <c r="A49" s="4"/>
      <c r="B49" s="208"/>
      <c r="C49" s="208"/>
      <c r="D49" s="208"/>
      <c r="E49" s="208"/>
      <c r="F49" s="208"/>
      <c r="G49" s="208"/>
      <c r="H49" s="208"/>
      <c r="I49" s="25"/>
      <c r="J49" s="4"/>
      <c r="K49" s="71"/>
      <c r="L49" s="72"/>
    </row>
    <row r="50" spans="1:12" ht="24.75" customHeight="1" hidden="1">
      <c r="A50" s="4"/>
      <c r="B50" s="236"/>
      <c r="C50" s="236"/>
      <c r="D50" s="236"/>
      <c r="E50" s="236"/>
      <c r="F50" s="236"/>
      <c r="G50" s="236"/>
      <c r="H50" s="236"/>
      <c r="I50" s="26"/>
      <c r="J50" s="4"/>
      <c r="K50" s="71"/>
      <c r="L50" s="72"/>
    </row>
    <row r="51" spans="1:12" ht="18" customHeight="1">
      <c r="A51" s="4"/>
      <c r="B51" s="26"/>
      <c r="C51" s="26"/>
      <c r="D51" s="26"/>
      <c r="E51" s="26"/>
      <c r="F51" s="26"/>
      <c r="G51" s="26"/>
      <c r="H51" s="26"/>
      <c r="I51" s="26"/>
      <c r="J51" s="4"/>
      <c r="K51" s="71"/>
      <c r="L51" s="72"/>
    </row>
    <row r="52" spans="1:12" ht="20.25" customHeight="1">
      <c r="A52" s="4"/>
      <c r="B52" s="179" t="s">
        <v>26</v>
      </c>
      <c r="C52" s="179"/>
      <c r="D52" s="179"/>
      <c r="E52" s="179"/>
      <c r="F52" s="179"/>
      <c r="G52" s="179"/>
      <c r="H52" s="179"/>
      <c r="I52" s="23"/>
      <c r="J52" s="4"/>
      <c r="K52" s="71"/>
      <c r="L52" s="72"/>
    </row>
    <row r="53" spans="1:12" ht="42" customHeight="1" thickBot="1">
      <c r="A53" s="4"/>
      <c r="B53" s="150" t="s">
        <v>148</v>
      </c>
      <c r="C53" s="151"/>
      <c r="D53" s="151"/>
      <c r="E53" s="151"/>
      <c r="F53" s="151"/>
      <c r="G53" s="151"/>
      <c r="H53" s="152"/>
      <c r="I53" s="38"/>
      <c r="J53" s="4"/>
      <c r="K53" s="71"/>
      <c r="L53" s="74" t="s">
        <v>155</v>
      </c>
    </row>
    <row r="54" spans="1:12" ht="38.25" customHeight="1" thickBot="1">
      <c r="A54" s="4"/>
      <c r="B54" s="158" t="s">
        <v>149</v>
      </c>
      <c r="C54" s="159"/>
      <c r="D54" s="148"/>
      <c r="E54" s="148"/>
      <c r="F54" s="148"/>
      <c r="G54" s="148"/>
      <c r="H54" s="149"/>
      <c r="I54" s="38"/>
      <c r="J54" s="4"/>
      <c r="K54" s="71"/>
      <c r="L54" s="74"/>
    </row>
    <row r="55" spans="1:12" ht="38.25" customHeight="1" thickBot="1">
      <c r="A55" s="4"/>
      <c r="B55" s="158" t="s">
        <v>150</v>
      </c>
      <c r="C55" s="159"/>
      <c r="D55" s="148"/>
      <c r="E55" s="148"/>
      <c r="F55" s="148"/>
      <c r="G55" s="148"/>
      <c r="H55" s="149"/>
      <c r="I55" s="38"/>
      <c r="J55" s="4"/>
      <c r="K55" s="71"/>
      <c r="L55" s="74"/>
    </row>
    <row r="56" spans="1:12" ht="38.25" customHeight="1" thickBot="1">
      <c r="A56" s="4"/>
      <c r="B56" s="158" t="s">
        <v>151</v>
      </c>
      <c r="C56" s="159"/>
      <c r="D56" s="148"/>
      <c r="E56" s="148"/>
      <c r="F56" s="148"/>
      <c r="G56" s="148"/>
      <c r="H56" s="149"/>
      <c r="I56" s="38"/>
      <c r="J56" s="4"/>
      <c r="K56" s="71"/>
      <c r="L56" s="74"/>
    </row>
    <row r="57" spans="1:12" ht="63" customHeight="1" thickBot="1">
      <c r="A57" s="4"/>
      <c r="B57" s="158" t="s">
        <v>152</v>
      </c>
      <c r="C57" s="159"/>
      <c r="D57" s="148"/>
      <c r="E57" s="148"/>
      <c r="F57" s="148"/>
      <c r="G57" s="148"/>
      <c r="H57" s="149"/>
      <c r="I57" s="38"/>
      <c r="J57" s="4"/>
      <c r="K57" s="71"/>
      <c r="L57" s="74"/>
    </row>
    <row r="58" spans="1:12" ht="38.25" customHeight="1" thickBot="1">
      <c r="A58" s="4"/>
      <c r="B58" s="158" t="s">
        <v>153</v>
      </c>
      <c r="C58" s="159"/>
      <c r="D58" s="148"/>
      <c r="E58" s="148"/>
      <c r="F58" s="148"/>
      <c r="G58" s="148"/>
      <c r="H58" s="149"/>
      <c r="I58" s="38"/>
      <c r="J58" s="4"/>
      <c r="K58" s="71"/>
      <c r="L58" s="74"/>
    </row>
    <row r="59" spans="1:12" ht="42" customHeight="1" thickBot="1">
      <c r="A59" s="4"/>
      <c r="B59" s="158" t="s">
        <v>154</v>
      </c>
      <c r="C59" s="159"/>
      <c r="D59" s="148"/>
      <c r="E59" s="148"/>
      <c r="F59" s="148"/>
      <c r="G59" s="148"/>
      <c r="H59" s="149"/>
      <c r="I59" s="38"/>
      <c r="J59" s="4"/>
      <c r="K59" s="71"/>
      <c r="L59" s="74"/>
    </row>
    <row r="60" spans="1:12" ht="18" customHeight="1" thickBot="1">
      <c r="A60" s="29"/>
      <c r="B60" s="29"/>
      <c r="C60" s="29"/>
      <c r="D60" s="29"/>
      <c r="E60" s="29"/>
      <c r="F60" s="29"/>
      <c r="G60" s="29"/>
      <c r="H60" s="30"/>
      <c r="I60" s="30"/>
      <c r="J60" s="4"/>
      <c r="K60" s="71"/>
      <c r="L60" s="72"/>
    </row>
    <row r="61" spans="1:12" ht="12.75">
      <c r="A61" s="13"/>
      <c r="B61" s="14"/>
      <c r="C61" s="14"/>
      <c r="D61" s="14"/>
      <c r="E61" s="14"/>
      <c r="F61" s="14"/>
      <c r="G61" s="14"/>
      <c r="H61" s="15"/>
      <c r="I61" s="15"/>
      <c r="J61" s="4"/>
      <c r="K61" s="71"/>
      <c r="L61" s="72"/>
    </row>
    <row r="62" spans="1:12" ht="18">
      <c r="A62" s="16"/>
      <c r="B62" s="177" t="s">
        <v>201</v>
      </c>
      <c r="C62" s="177"/>
      <c r="D62" s="177"/>
      <c r="E62" s="177"/>
      <c r="F62" s="177"/>
      <c r="G62" s="177"/>
      <c r="H62" s="178"/>
      <c r="I62" s="42"/>
      <c r="J62" s="4"/>
      <c r="K62" s="71"/>
      <c r="L62" s="72"/>
    </row>
    <row r="63" spans="1:12" ht="18">
      <c r="A63" s="16"/>
      <c r="B63" s="79"/>
      <c r="C63" s="79"/>
      <c r="D63" s="79"/>
      <c r="E63" s="79"/>
      <c r="F63" s="79"/>
      <c r="G63" s="79"/>
      <c r="H63" s="96"/>
      <c r="I63" s="42"/>
      <c r="J63" s="4"/>
      <c r="K63" s="71"/>
      <c r="L63" s="72"/>
    </row>
    <row r="64" spans="1:12" ht="12.75">
      <c r="A64" s="16"/>
      <c r="B64" s="4"/>
      <c r="C64" s="4"/>
      <c r="D64" s="4"/>
      <c r="E64" s="4"/>
      <c r="F64" s="4"/>
      <c r="G64" s="4"/>
      <c r="H64" s="42" t="s">
        <v>0</v>
      </c>
      <c r="I64" s="21"/>
      <c r="J64" s="4"/>
      <c r="K64" s="71"/>
      <c r="L64" s="72"/>
    </row>
    <row r="65" spans="1:12" ht="13.5" thickBot="1">
      <c r="A65" s="16"/>
      <c r="B65" s="4"/>
      <c r="C65" s="4"/>
      <c r="D65" s="4"/>
      <c r="E65" s="5"/>
      <c r="F65" s="4"/>
      <c r="G65" s="4"/>
      <c r="H65" s="21"/>
      <c r="I65" s="40"/>
      <c r="J65" s="4"/>
      <c r="K65" s="71"/>
      <c r="L65" s="72"/>
    </row>
    <row r="66" spans="1:12" ht="15.75">
      <c r="A66" s="16"/>
      <c r="B66" s="33" t="s">
        <v>122</v>
      </c>
      <c r="C66" s="6"/>
      <c r="D66" s="4"/>
      <c r="E66" s="4"/>
      <c r="F66" s="4"/>
      <c r="G66" s="21"/>
      <c r="H66" s="153"/>
      <c r="I66" s="40"/>
      <c r="J66" s="4"/>
      <c r="K66" s="71"/>
      <c r="L66" s="72"/>
    </row>
    <row r="67" spans="1:12" ht="12.75">
      <c r="A67" s="16"/>
      <c r="B67" s="4"/>
      <c r="C67" s="4"/>
      <c r="D67" s="4"/>
      <c r="E67" s="4"/>
      <c r="F67" s="4"/>
      <c r="G67" s="21"/>
      <c r="H67" s="154"/>
      <c r="I67" s="41"/>
      <c r="J67" s="4"/>
      <c r="K67" s="71"/>
      <c r="L67" s="72"/>
    </row>
    <row r="68" spans="1:12" ht="12.75" customHeight="1">
      <c r="A68" s="16"/>
      <c r="B68" s="157" t="s">
        <v>118</v>
      </c>
      <c r="C68" s="7"/>
      <c r="D68" s="4"/>
      <c r="E68" s="4"/>
      <c r="F68" s="4"/>
      <c r="G68" s="21"/>
      <c r="H68" s="154"/>
      <c r="I68" s="41"/>
      <c r="J68" s="4"/>
      <c r="K68" s="71"/>
      <c r="L68" s="72"/>
    </row>
    <row r="69" spans="1:12" ht="12.75">
      <c r="A69" s="16"/>
      <c r="B69" s="157"/>
      <c r="C69" s="7"/>
      <c r="D69" s="4"/>
      <c r="E69" s="4"/>
      <c r="F69" s="4"/>
      <c r="G69" s="21"/>
      <c r="H69" s="154"/>
      <c r="I69" s="41"/>
      <c r="J69" s="4"/>
      <c r="K69" s="71">
        <v>0</v>
      </c>
      <c r="L69" s="72" t="s">
        <v>176</v>
      </c>
    </row>
    <row r="70" spans="1:12" ht="12.75">
      <c r="A70" s="16"/>
      <c r="B70" s="157"/>
      <c r="C70" s="7"/>
      <c r="D70" s="4"/>
      <c r="E70" s="4"/>
      <c r="F70" s="4"/>
      <c r="G70" s="21"/>
      <c r="H70" s="154"/>
      <c r="I70" s="41"/>
      <c r="J70" s="4"/>
      <c r="K70" s="71"/>
      <c r="L70" s="72" t="s">
        <v>69</v>
      </c>
    </row>
    <row r="71" spans="1:12" ht="12.75">
      <c r="A71" s="16"/>
      <c r="B71" s="157"/>
      <c r="C71" s="7"/>
      <c r="D71" s="4"/>
      <c r="E71" s="4"/>
      <c r="F71" s="4"/>
      <c r="G71" s="21"/>
      <c r="H71" s="154"/>
      <c r="I71" s="41"/>
      <c r="J71" s="4"/>
      <c r="K71" s="71"/>
      <c r="L71" s="72"/>
    </row>
    <row r="72" spans="1:12" ht="12.75">
      <c r="A72" s="16"/>
      <c r="B72" s="157"/>
      <c r="C72" s="7"/>
      <c r="D72" s="4"/>
      <c r="E72" s="4"/>
      <c r="F72" s="4"/>
      <c r="G72" s="21"/>
      <c r="H72" s="154"/>
      <c r="I72" s="41"/>
      <c r="J72" s="4"/>
      <c r="K72" s="71"/>
      <c r="L72" s="72"/>
    </row>
    <row r="73" spans="1:12" ht="13.5" thickBot="1">
      <c r="A73" s="16"/>
      <c r="B73" s="157"/>
      <c r="C73" s="7"/>
      <c r="D73" s="4"/>
      <c r="E73" s="4"/>
      <c r="F73" s="4"/>
      <c r="G73" s="21"/>
      <c r="H73" s="155"/>
      <c r="I73" s="41"/>
      <c r="J73" s="4"/>
      <c r="K73" s="71"/>
      <c r="L73" s="72"/>
    </row>
    <row r="74" spans="1:12" ht="12.75">
      <c r="A74" s="16"/>
      <c r="B74" s="4"/>
      <c r="C74" s="4"/>
      <c r="D74" s="4"/>
      <c r="E74" s="4"/>
      <c r="F74" s="4"/>
      <c r="G74" s="4"/>
      <c r="H74" s="41"/>
      <c r="I74" s="41"/>
      <c r="J74" s="4"/>
      <c r="K74" s="71"/>
      <c r="L74" s="72"/>
    </row>
    <row r="75" spans="1:12" ht="13.5" thickBot="1">
      <c r="A75" s="16"/>
      <c r="B75" s="4"/>
      <c r="C75" s="4"/>
      <c r="D75" s="4"/>
      <c r="E75" s="5"/>
      <c r="F75" s="4"/>
      <c r="G75" s="4"/>
      <c r="H75" s="40"/>
      <c r="I75" s="40"/>
      <c r="J75" s="4"/>
      <c r="K75" s="71"/>
      <c r="L75" s="72"/>
    </row>
    <row r="76" spans="1:12" ht="15.75">
      <c r="A76" s="16"/>
      <c r="B76" s="33" t="s">
        <v>123</v>
      </c>
      <c r="C76" s="6"/>
      <c r="D76" s="4"/>
      <c r="E76" s="4"/>
      <c r="F76" s="4"/>
      <c r="G76" s="4"/>
      <c r="H76" s="153"/>
      <c r="I76" s="40"/>
      <c r="J76" s="4"/>
      <c r="K76" s="71"/>
      <c r="L76" s="72"/>
    </row>
    <row r="77" spans="1:12" ht="12.75">
      <c r="A77" s="16"/>
      <c r="B77" s="4"/>
      <c r="C77" s="4"/>
      <c r="D77" s="4"/>
      <c r="E77" s="4"/>
      <c r="F77" s="4"/>
      <c r="G77" s="4"/>
      <c r="H77" s="154"/>
      <c r="I77" s="41"/>
      <c r="J77" s="4"/>
      <c r="K77" s="71"/>
      <c r="L77" s="72"/>
    </row>
    <row r="78" spans="1:12" ht="12.75" customHeight="1">
      <c r="A78" s="16"/>
      <c r="B78" s="157" t="s">
        <v>18</v>
      </c>
      <c r="C78" s="7"/>
      <c r="D78" s="4"/>
      <c r="E78" s="4"/>
      <c r="F78" s="4"/>
      <c r="G78" s="4"/>
      <c r="H78" s="154"/>
      <c r="I78" s="41"/>
      <c r="J78" s="4"/>
      <c r="K78" s="71"/>
      <c r="L78" s="72"/>
    </row>
    <row r="79" spans="1:12" ht="12.75">
      <c r="A79" s="16"/>
      <c r="B79" s="157"/>
      <c r="C79" s="7"/>
      <c r="D79" s="4"/>
      <c r="E79" s="4"/>
      <c r="F79" s="4"/>
      <c r="G79" s="4"/>
      <c r="H79" s="154"/>
      <c r="I79" s="41"/>
      <c r="J79" s="4"/>
      <c r="K79" s="71"/>
      <c r="L79" s="72"/>
    </row>
    <row r="80" spans="1:12" ht="12.75">
      <c r="A80" s="16"/>
      <c r="B80" s="157"/>
      <c r="C80" s="7"/>
      <c r="D80" s="4"/>
      <c r="E80" s="4"/>
      <c r="F80" s="4"/>
      <c r="G80" s="4"/>
      <c r="H80" s="154"/>
      <c r="I80" s="41"/>
      <c r="J80" s="4"/>
      <c r="K80" s="71">
        <v>0</v>
      </c>
      <c r="L80" s="72" t="s">
        <v>177</v>
      </c>
    </row>
    <row r="81" spans="1:12" ht="12.75">
      <c r="A81" s="16"/>
      <c r="B81" s="157"/>
      <c r="C81" s="7"/>
      <c r="D81" s="4"/>
      <c r="E81" s="4"/>
      <c r="F81" s="4"/>
      <c r="G81" s="4"/>
      <c r="H81" s="154"/>
      <c r="I81" s="41"/>
      <c r="J81" s="4"/>
      <c r="K81" s="71"/>
      <c r="L81" s="72" t="s">
        <v>69</v>
      </c>
    </row>
    <row r="82" spans="1:12" ht="12.75">
      <c r="A82" s="16"/>
      <c r="B82" s="157"/>
      <c r="C82" s="7"/>
      <c r="D82" s="4"/>
      <c r="E82" s="4"/>
      <c r="F82" s="4"/>
      <c r="G82" s="4"/>
      <c r="H82" s="154"/>
      <c r="I82" s="41"/>
      <c r="J82" s="4"/>
      <c r="K82" s="71"/>
      <c r="L82" s="72"/>
    </row>
    <row r="83" spans="1:12" ht="13.5" thickBot="1">
      <c r="A83" s="16"/>
      <c r="B83" s="157"/>
      <c r="C83" s="7"/>
      <c r="D83" s="4"/>
      <c r="E83" s="4"/>
      <c r="F83" s="4"/>
      <c r="G83" s="4"/>
      <c r="H83" s="155"/>
      <c r="I83" s="41"/>
      <c r="J83" s="4"/>
      <c r="K83" s="71"/>
      <c r="L83" s="72"/>
    </row>
    <row r="84" spans="1:12" ht="12.75">
      <c r="A84" s="16"/>
      <c r="B84" s="4"/>
      <c r="C84" s="4"/>
      <c r="D84" s="4"/>
      <c r="E84" s="4"/>
      <c r="F84" s="4"/>
      <c r="G84" s="4"/>
      <c r="H84" s="41"/>
      <c r="I84" s="41"/>
      <c r="J84" s="4"/>
      <c r="K84" s="71"/>
      <c r="L84" s="72"/>
    </row>
    <row r="85" spans="1:12" ht="13.5" thickBot="1">
      <c r="A85" s="16"/>
      <c r="B85" s="4"/>
      <c r="C85" s="4"/>
      <c r="D85" s="4"/>
      <c r="E85" s="4"/>
      <c r="F85" s="4"/>
      <c r="G85" s="4"/>
      <c r="H85" s="40"/>
      <c r="I85" s="40"/>
      <c r="J85" s="4"/>
      <c r="K85" s="71"/>
      <c r="L85" s="72"/>
    </row>
    <row r="86" spans="1:12" ht="15.75">
      <c r="A86" s="16"/>
      <c r="B86" s="33" t="s">
        <v>124</v>
      </c>
      <c r="C86" s="6"/>
      <c r="D86" s="4"/>
      <c r="E86" s="4"/>
      <c r="F86" s="4"/>
      <c r="G86" s="4"/>
      <c r="H86" s="153"/>
      <c r="I86" s="40"/>
      <c r="J86" s="4"/>
      <c r="K86" s="71"/>
      <c r="L86" s="72"/>
    </row>
    <row r="87" spans="1:12" ht="12.75">
      <c r="A87" s="16"/>
      <c r="B87" s="4"/>
      <c r="C87" s="4"/>
      <c r="D87" s="4"/>
      <c r="E87" s="4"/>
      <c r="F87" s="4"/>
      <c r="G87" s="4"/>
      <c r="H87" s="154"/>
      <c r="I87" s="41"/>
      <c r="J87" s="4"/>
      <c r="K87" s="71"/>
      <c r="L87" s="72"/>
    </row>
    <row r="88" spans="1:12" ht="12.75" customHeight="1">
      <c r="A88" s="16"/>
      <c r="B88" s="157" t="s">
        <v>27</v>
      </c>
      <c r="C88" s="7"/>
      <c r="D88" s="4"/>
      <c r="E88" s="4"/>
      <c r="F88" s="4"/>
      <c r="G88" s="4"/>
      <c r="H88" s="154"/>
      <c r="I88" s="41"/>
      <c r="J88" s="4"/>
      <c r="K88" s="71"/>
      <c r="L88" s="72"/>
    </row>
    <row r="89" spans="1:12" ht="12.75">
      <c r="A89" s="16"/>
      <c r="B89" s="157"/>
      <c r="C89" s="7"/>
      <c r="D89" s="4"/>
      <c r="E89" s="4"/>
      <c r="F89" s="4"/>
      <c r="G89" s="4"/>
      <c r="H89" s="154"/>
      <c r="I89" s="41"/>
      <c r="J89" s="4"/>
      <c r="K89" s="71">
        <v>0</v>
      </c>
      <c r="L89" s="72" t="s">
        <v>178</v>
      </c>
    </row>
    <row r="90" spans="1:12" ht="12.75">
      <c r="A90" s="16"/>
      <c r="B90" s="157"/>
      <c r="C90" s="7"/>
      <c r="D90" s="4"/>
      <c r="E90" s="4"/>
      <c r="F90" s="4"/>
      <c r="G90" s="4"/>
      <c r="H90" s="154"/>
      <c r="I90" s="41"/>
      <c r="J90" s="4"/>
      <c r="K90" s="71"/>
      <c r="L90" s="72" t="s">
        <v>69</v>
      </c>
    </row>
    <row r="91" spans="1:12" ht="12.75">
      <c r="A91" s="16"/>
      <c r="B91" s="157"/>
      <c r="C91" s="7"/>
      <c r="D91" s="4"/>
      <c r="E91" s="4"/>
      <c r="F91" s="4"/>
      <c r="G91" s="4"/>
      <c r="H91" s="154"/>
      <c r="I91" s="41"/>
      <c r="J91" s="4"/>
      <c r="K91" s="71"/>
      <c r="L91" s="72"/>
    </row>
    <row r="92" spans="1:12" ht="12.75">
      <c r="A92" s="16"/>
      <c r="B92" s="157"/>
      <c r="C92" s="7"/>
      <c r="D92" s="4"/>
      <c r="E92" s="4"/>
      <c r="F92" s="4"/>
      <c r="G92" s="4"/>
      <c r="H92" s="154"/>
      <c r="I92" s="41"/>
      <c r="J92" s="4"/>
      <c r="K92" s="71"/>
      <c r="L92" s="72"/>
    </row>
    <row r="93" spans="1:12" ht="13.5" thickBot="1">
      <c r="A93" s="16"/>
      <c r="B93" s="157"/>
      <c r="C93" s="7"/>
      <c r="D93" s="4"/>
      <c r="E93" s="4"/>
      <c r="F93" s="4"/>
      <c r="G93" s="4"/>
      <c r="H93" s="155"/>
      <c r="I93" s="41"/>
      <c r="J93" s="4"/>
      <c r="K93" s="71"/>
      <c r="L93" s="72"/>
    </row>
    <row r="94" spans="1:12" ht="12.75">
      <c r="A94" s="16"/>
      <c r="B94" s="4"/>
      <c r="C94" s="4"/>
      <c r="D94" s="4"/>
      <c r="E94" s="4"/>
      <c r="F94" s="4"/>
      <c r="G94" s="4"/>
      <c r="H94" s="41"/>
      <c r="I94" s="41"/>
      <c r="J94" s="4"/>
      <c r="K94" s="71"/>
      <c r="L94" s="72"/>
    </row>
    <row r="95" spans="1:12" ht="13.5" thickBot="1">
      <c r="A95" s="16"/>
      <c r="B95" s="4"/>
      <c r="C95" s="4"/>
      <c r="D95" s="4"/>
      <c r="E95" s="5"/>
      <c r="F95" s="4"/>
      <c r="G95" s="4"/>
      <c r="H95" s="40"/>
      <c r="I95" s="40"/>
      <c r="J95" s="4"/>
      <c r="K95" s="71"/>
      <c r="L95" s="72"/>
    </row>
    <row r="96" spans="1:12" ht="15.75">
      <c r="A96" s="16"/>
      <c r="B96" s="33" t="s">
        <v>125</v>
      </c>
      <c r="C96" s="6"/>
      <c r="D96" s="4"/>
      <c r="E96" s="4"/>
      <c r="F96" s="4"/>
      <c r="G96" s="4"/>
      <c r="H96" s="153"/>
      <c r="I96" s="40"/>
      <c r="J96" s="4"/>
      <c r="K96" s="71"/>
      <c r="L96" s="72"/>
    </row>
    <row r="97" spans="1:12" ht="12.75">
      <c r="A97" s="16"/>
      <c r="B97" s="4"/>
      <c r="C97" s="4"/>
      <c r="D97" s="4"/>
      <c r="E97" s="4"/>
      <c r="F97" s="4"/>
      <c r="G97" s="4"/>
      <c r="H97" s="154"/>
      <c r="I97" s="41"/>
      <c r="J97" s="4"/>
      <c r="K97" s="71"/>
      <c r="L97" s="72"/>
    </row>
    <row r="98" spans="1:12" ht="12.75" customHeight="1">
      <c r="A98" s="16"/>
      <c r="B98" s="157" t="s">
        <v>119</v>
      </c>
      <c r="C98" s="7"/>
      <c r="D98" s="4"/>
      <c r="E98" s="4"/>
      <c r="F98" s="4"/>
      <c r="G98" s="4"/>
      <c r="H98" s="154"/>
      <c r="I98" s="41"/>
      <c r="J98" s="4"/>
      <c r="K98" s="71"/>
      <c r="L98" s="72"/>
    </row>
    <row r="99" spans="1:12" ht="12.75">
      <c r="A99" s="16"/>
      <c r="B99" s="157"/>
      <c r="C99" s="7"/>
      <c r="D99" s="4"/>
      <c r="E99" s="4"/>
      <c r="F99" s="4"/>
      <c r="G99" s="4"/>
      <c r="H99" s="154"/>
      <c r="I99" s="41"/>
      <c r="J99" s="4"/>
      <c r="K99" s="71">
        <v>0</v>
      </c>
      <c r="L99" s="72" t="s">
        <v>179</v>
      </c>
    </row>
    <row r="100" spans="1:12" ht="12.75">
      <c r="A100" s="16"/>
      <c r="B100" s="157"/>
      <c r="C100" s="7"/>
      <c r="D100" s="4"/>
      <c r="E100" s="4"/>
      <c r="F100" s="4"/>
      <c r="G100" s="4"/>
      <c r="H100" s="154"/>
      <c r="I100" s="41"/>
      <c r="J100" s="4"/>
      <c r="K100" s="71"/>
      <c r="L100" s="72" t="s">
        <v>69</v>
      </c>
    </row>
    <row r="101" spans="1:12" ht="12.75">
      <c r="A101" s="16"/>
      <c r="B101" s="157"/>
      <c r="C101" s="7"/>
      <c r="D101" s="4"/>
      <c r="E101" s="4"/>
      <c r="F101" s="4"/>
      <c r="G101" s="4"/>
      <c r="H101" s="154"/>
      <c r="I101" s="41"/>
      <c r="J101" s="4"/>
      <c r="K101" s="71"/>
      <c r="L101" s="72"/>
    </row>
    <row r="102" spans="1:12" ht="12.75">
      <c r="A102" s="16"/>
      <c r="B102" s="157"/>
      <c r="C102" s="7"/>
      <c r="D102" s="4"/>
      <c r="E102" s="4"/>
      <c r="F102" s="4"/>
      <c r="G102" s="4"/>
      <c r="H102" s="154"/>
      <c r="I102" s="41"/>
      <c r="J102" s="4"/>
      <c r="K102" s="71"/>
      <c r="L102" s="72"/>
    </row>
    <row r="103" spans="1:12" ht="13.5" thickBot="1">
      <c r="A103" s="16"/>
      <c r="B103" s="157"/>
      <c r="C103" s="7"/>
      <c r="D103" s="4"/>
      <c r="E103" s="4"/>
      <c r="F103" s="4"/>
      <c r="G103" s="4"/>
      <c r="H103" s="155"/>
      <c r="I103" s="41"/>
      <c r="J103" s="4"/>
      <c r="K103" s="71"/>
      <c r="L103" s="72"/>
    </row>
    <row r="104" spans="1:12" ht="12.75">
      <c r="A104" s="16"/>
      <c r="B104" s="4"/>
      <c r="C104" s="4"/>
      <c r="D104" s="4"/>
      <c r="E104" s="4"/>
      <c r="F104" s="4"/>
      <c r="G104" s="4"/>
      <c r="H104" s="41"/>
      <c r="I104" s="41"/>
      <c r="J104" s="4"/>
      <c r="K104" s="71"/>
      <c r="L104" s="72"/>
    </row>
    <row r="105" spans="1:12" ht="13.5" thickBot="1">
      <c r="A105" s="16"/>
      <c r="B105" s="4"/>
      <c r="C105" s="4"/>
      <c r="D105" s="4"/>
      <c r="E105" s="4"/>
      <c r="F105" s="4"/>
      <c r="G105" s="4"/>
      <c r="H105" s="21"/>
      <c r="I105" s="21"/>
      <c r="J105" s="4"/>
      <c r="K105" s="71"/>
      <c r="L105" s="72"/>
    </row>
    <row r="106" spans="1:12" ht="12.75">
      <c r="A106" s="16"/>
      <c r="B106" s="4"/>
      <c r="C106" s="4"/>
      <c r="D106" s="4"/>
      <c r="E106" s="4"/>
      <c r="F106" s="4"/>
      <c r="G106" s="4"/>
      <c r="H106" s="153"/>
      <c r="I106" s="40"/>
      <c r="J106" s="4"/>
      <c r="K106" s="71"/>
      <c r="L106" s="72"/>
    </row>
    <row r="107" spans="1:12" ht="15.75">
      <c r="A107" s="16"/>
      <c r="B107" s="33" t="s">
        <v>126</v>
      </c>
      <c r="C107" s="6"/>
      <c r="D107" s="4"/>
      <c r="E107" s="4"/>
      <c r="F107" s="4"/>
      <c r="G107" s="4"/>
      <c r="H107" s="197"/>
      <c r="I107" s="40"/>
      <c r="J107" s="4"/>
      <c r="K107" s="71"/>
      <c r="L107" s="72"/>
    </row>
    <row r="108" spans="1:12" ht="12.75">
      <c r="A108" s="16"/>
      <c r="B108" s="4"/>
      <c r="C108" s="4"/>
      <c r="D108" s="4"/>
      <c r="E108" s="4"/>
      <c r="F108" s="4"/>
      <c r="G108" s="4"/>
      <c r="H108" s="197"/>
      <c r="I108" s="40"/>
      <c r="J108" s="4"/>
      <c r="K108" s="71"/>
      <c r="L108" s="72"/>
    </row>
    <row r="109" spans="1:12" s="2" customFormat="1" ht="12.75" customHeight="1">
      <c r="A109" s="27"/>
      <c r="B109" s="157" t="s">
        <v>120</v>
      </c>
      <c r="C109" s="7"/>
      <c r="D109" s="9"/>
      <c r="E109" s="9"/>
      <c r="F109" s="9"/>
      <c r="G109" s="9"/>
      <c r="H109" s="197"/>
      <c r="I109" s="40"/>
      <c r="J109" s="9"/>
      <c r="K109" s="76"/>
      <c r="L109" s="77"/>
    </row>
    <row r="110" spans="1:12" ht="12.75">
      <c r="A110" s="16"/>
      <c r="B110" s="157"/>
      <c r="C110" s="7"/>
      <c r="D110" s="4"/>
      <c r="E110" s="4"/>
      <c r="F110" s="4"/>
      <c r="G110" s="4"/>
      <c r="H110" s="197"/>
      <c r="I110" s="40"/>
      <c r="J110" s="4"/>
      <c r="K110" s="71">
        <v>0</v>
      </c>
      <c r="L110" s="72" t="s">
        <v>180</v>
      </c>
    </row>
    <row r="111" spans="1:12" ht="12.75">
      <c r="A111" s="16"/>
      <c r="B111" s="157"/>
      <c r="C111" s="7"/>
      <c r="D111" s="4"/>
      <c r="E111" s="4"/>
      <c r="F111" s="4"/>
      <c r="G111" s="4"/>
      <c r="H111" s="197"/>
      <c r="I111" s="40"/>
      <c r="J111" s="4"/>
      <c r="K111" s="71"/>
      <c r="L111" s="72" t="s">
        <v>69</v>
      </c>
    </row>
    <row r="112" spans="1:12" ht="12.75">
      <c r="A112" s="16"/>
      <c r="B112" s="157"/>
      <c r="C112" s="7"/>
      <c r="D112" s="4"/>
      <c r="E112" s="4"/>
      <c r="F112" s="4"/>
      <c r="G112" s="4"/>
      <c r="H112" s="197"/>
      <c r="I112" s="40"/>
      <c r="J112" s="4"/>
      <c r="K112" s="71"/>
      <c r="L112" s="72"/>
    </row>
    <row r="113" spans="1:12" ht="13.5" thickBot="1">
      <c r="A113" s="16"/>
      <c r="B113" s="4"/>
      <c r="C113" s="4"/>
      <c r="D113" s="4"/>
      <c r="E113" s="4"/>
      <c r="F113" s="4"/>
      <c r="G113" s="4"/>
      <c r="H113" s="198"/>
      <c r="I113" s="40"/>
      <c r="J113" s="4"/>
      <c r="K113" s="71"/>
      <c r="L113" s="72"/>
    </row>
    <row r="114" spans="1:12" ht="12.75">
      <c r="A114" s="16"/>
      <c r="B114" s="4"/>
      <c r="C114" s="4"/>
      <c r="D114" s="4"/>
      <c r="E114" s="4"/>
      <c r="F114" s="4"/>
      <c r="G114" s="4"/>
      <c r="H114" s="21"/>
      <c r="I114" s="21"/>
      <c r="J114" s="4"/>
      <c r="K114" s="71"/>
      <c r="L114" s="72"/>
    </row>
    <row r="115" spans="1:12" ht="13.5" thickBot="1">
      <c r="A115" s="16"/>
      <c r="B115" s="4"/>
      <c r="C115" s="4"/>
      <c r="D115" s="4"/>
      <c r="E115" s="4"/>
      <c r="F115" s="4"/>
      <c r="G115" s="4"/>
      <c r="H115" s="40"/>
      <c r="I115" s="40"/>
      <c r="J115" s="4"/>
      <c r="K115" s="71"/>
      <c r="L115" s="72"/>
    </row>
    <row r="116" spans="1:12" ht="15.75">
      <c r="A116" s="16"/>
      <c r="B116" s="33" t="s">
        <v>127</v>
      </c>
      <c r="C116" s="6"/>
      <c r="D116" s="4"/>
      <c r="E116" s="4"/>
      <c r="F116" s="4"/>
      <c r="G116" s="4"/>
      <c r="H116" s="153"/>
      <c r="I116" s="40"/>
      <c r="J116" s="4"/>
      <c r="K116" s="71"/>
      <c r="L116" s="72"/>
    </row>
    <row r="117" spans="1:12" ht="12.75">
      <c r="A117" s="16"/>
      <c r="B117" s="6"/>
      <c r="C117" s="6"/>
      <c r="D117" s="4"/>
      <c r="E117" s="4"/>
      <c r="F117" s="4"/>
      <c r="G117" s="4"/>
      <c r="H117" s="154"/>
      <c r="I117" s="40"/>
      <c r="J117" s="4"/>
      <c r="K117" s="71"/>
      <c r="L117" s="72"/>
    </row>
    <row r="118" spans="1:12" ht="12.75" customHeight="1">
      <c r="A118" s="16"/>
      <c r="B118" s="157" t="s">
        <v>19</v>
      </c>
      <c r="C118" s="7"/>
      <c r="D118" s="4"/>
      <c r="E118" s="4"/>
      <c r="F118" s="4"/>
      <c r="G118" s="4"/>
      <c r="H118" s="154"/>
      <c r="I118" s="40"/>
      <c r="J118" s="4"/>
      <c r="K118" s="71"/>
      <c r="L118" s="72"/>
    </row>
    <row r="119" spans="1:12" ht="12.75">
      <c r="A119" s="16"/>
      <c r="B119" s="157"/>
      <c r="C119" s="7"/>
      <c r="D119" s="4"/>
      <c r="E119" s="4"/>
      <c r="F119" s="4"/>
      <c r="G119" s="4"/>
      <c r="H119" s="154"/>
      <c r="I119" s="40"/>
      <c r="J119" s="4"/>
      <c r="K119" s="71"/>
      <c r="L119" s="72"/>
    </row>
    <row r="120" spans="1:12" ht="12.75">
      <c r="A120" s="16"/>
      <c r="B120" s="157"/>
      <c r="C120" s="7"/>
      <c r="D120" s="4"/>
      <c r="E120" s="4"/>
      <c r="F120" s="4"/>
      <c r="G120" s="4"/>
      <c r="H120" s="154"/>
      <c r="I120" s="40"/>
      <c r="J120" s="4"/>
      <c r="K120" s="71">
        <v>0</v>
      </c>
      <c r="L120" s="72" t="s">
        <v>35</v>
      </c>
    </row>
    <row r="121" spans="1:12" ht="12.75">
      <c r="A121" s="16"/>
      <c r="B121" s="157"/>
      <c r="C121" s="7"/>
      <c r="D121" s="4"/>
      <c r="E121" s="4"/>
      <c r="F121" s="4"/>
      <c r="G121" s="4"/>
      <c r="H121" s="154"/>
      <c r="I121" s="40"/>
      <c r="J121" s="4"/>
      <c r="K121" s="71"/>
      <c r="L121" s="72"/>
    </row>
    <row r="122" spans="1:12" ht="12.75">
      <c r="A122" s="16"/>
      <c r="B122" s="157"/>
      <c r="C122" s="7"/>
      <c r="D122" s="4"/>
      <c r="E122" s="4"/>
      <c r="F122" s="4"/>
      <c r="G122" s="4"/>
      <c r="H122" s="154"/>
      <c r="I122" s="40"/>
      <c r="J122" s="4"/>
      <c r="K122" s="71"/>
      <c r="L122" s="72"/>
    </row>
    <row r="123" spans="1:12" ht="13.5" thickBot="1">
      <c r="A123" s="16"/>
      <c r="B123" s="4"/>
      <c r="C123" s="4"/>
      <c r="D123" s="4"/>
      <c r="E123" s="4"/>
      <c r="F123" s="4"/>
      <c r="G123" s="4"/>
      <c r="H123" s="155"/>
      <c r="I123" s="40"/>
      <c r="J123" s="4"/>
      <c r="K123" s="71"/>
      <c r="L123" s="72"/>
    </row>
    <row r="124" spans="1:12" ht="12.75">
      <c r="A124" s="16"/>
      <c r="B124" s="4"/>
      <c r="C124" s="4"/>
      <c r="D124" s="4"/>
      <c r="E124" s="4"/>
      <c r="F124" s="4"/>
      <c r="G124" s="4"/>
      <c r="H124" s="41"/>
      <c r="I124" s="21"/>
      <c r="J124" s="4"/>
      <c r="K124" s="71"/>
      <c r="L124" s="72"/>
    </row>
    <row r="125" spans="1:12" ht="16.5" thickBot="1">
      <c r="A125" s="16"/>
      <c r="B125" s="33" t="s">
        <v>128</v>
      </c>
      <c r="C125" s="6"/>
      <c r="D125" s="4"/>
      <c r="E125" s="4"/>
      <c r="F125" s="4"/>
      <c r="G125" s="4"/>
      <c r="H125" s="21"/>
      <c r="I125" s="40"/>
      <c r="J125" s="4"/>
      <c r="K125" s="71"/>
      <c r="L125" s="72"/>
    </row>
    <row r="126" spans="1:12" ht="15.75">
      <c r="A126" s="16"/>
      <c r="B126" s="33" t="s">
        <v>97</v>
      </c>
      <c r="C126" s="6"/>
      <c r="D126" s="4"/>
      <c r="E126" s="4"/>
      <c r="F126" s="4"/>
      <c r="G126" s="4"/>
      <c r="H126" s="153"/>
      <c r="I126" s="40"/>
      <c r="J126" s="4"/>
      <c r="K126" s="71"/>
      <c r="L126" s="72"/>
    </row>
    <row r="127" spans="1:12" ht="12.75">
      <c r="A127" s="16"/>
      <c r="B127" s="4"/>
      <c r="C127" s="4"/>
      <c r="D127" s="4"/>
      <c r="E127" s="4"/>
      <c r="F127" s="4"/>
      <c r="G127" s="4"/>
      <c r="H127" s="197"/>
      <c r="I127" s="40"/>
      <c r="J127" s="4"/>
      <c r="K127" s="71"/>
      <c r="L127" s="72"/>
    </row>
    <row r="128" spans="1:12" ht="12.75" customHeight="1">
      <c r="A128" s="16"/>
      <c r="B128" s="157" t="s">
        <v>159</v>
      </c>
      <c r="C128" s="7"/>
      <c r="D128" s="4"/>
      <c r="E128" s="4"/>
      <c r="F128" s="4"/>
      <c r="G128" s="4"/>
      <c r="H128" s="197"/>
      <c r="I128" s="40"/>
      <c r="J128" s="4"/>
      <c r="K128" s="71"/>
      <c r="L128" s="72"/>
    </row>
    <row r="129" spans="1:12" ht="12.75" customHeight="1">
      <c r="A129" s="16"/>
      <c r="B129" s="157"/>
      <c r="C129" s="7"/>
      <c r="D129" s="4"/>
      <c r="E129" s="4"/>
      <c r="F129" s="4"/>
      <c r="G129" s="4"/>
      <c r="H129" s="197"/>
      <c r="I129" s="40"/>
      <c r="J129" s="4"/>
      <c r="K129" s="71">
        <v>0</v>
      </c>
      <c r="L129" s="72" t="s">
        <v>45</v>
      </c>
    </row>
    <row r="130" spans="1:12" ht="12.75">
      <c r="A130" s="16"/>
      <c r="B130" s="157"/>
      <c r="C130" s="7"/>
      <c r="D130" s="4"/>
      <c r="E130" s="4"/>
      <c r="F130" s="4"/>
      <c r="G130" s="4"/>
      <c r="H130" s="197"/>
      <c r="I130" s="40"/>
      <c r="J130" s="4"/>
      <c r="K130" s="71">
        <v>0</v>
      </c>
      <c r="L130" s="72" t="s">
        <v>46</v>
      </c>
    </row>
    <row r="131" spans="1:12" ht="12.75">
      <c r="A131" s="16"/>
      <c r="B131" s="157"/>
      <c r="C131" s="7"/>
      <c r="D131" s="4"/>
      <c r="E131" s="4"/>
      <c r="F131" s="4"/>
      <c r="G131" s="4"/>
      <c r="H131" s="197"/>
      <c r="I131" s="40"/>
      <c r="J131" s="4"/>
      <c r="K131" s="71">
        <v>0</v>
      </c>
      <c r="L131" s="72" t="s">
        <v>47</v>
      </c>
    </row>
    <row r="132" spans="1:12" ht="12.75">
      <c r="A132" s="16"/>
      <c r="B132" s="157"/>
      <c r="C132" s="7"/>
      <c r="D132" s="4"/>
      <c r="E132" s="4"/>
      <c r="F132" s="4"/>
      <c r="G132" s="4"/>
      <c r="H132" s="197"/>
      <c r="I132" s="40"/>
      <c r="J132" s="4"/>
      <c r="K132" s="71">
        <v>0</v>
      </c>
      <c r="L132" s="72" t="s">
        <v>48</v>
      </c>
    </row>
    <row r="133" spans="1:12" ht="12.75">
      <c r="A133" s="16"/>
      <c r="B133" s="157"/>
      <c r="C133" s="7"/>
      <c r="D133" s="4"/>
      <c r="E133" s="4"/>
      <c r="F133" s="4"/>
      <c r="G133" s="4"/>
      <c r="H133" s="197"/>
      <c r="I133" s="40"/>
      <c r="J133" s="4"/>
      <c r="K133" s="71"/>
      <c r="L133" s="72"/>
    </row>
    <row r="134" spans="1:12" ht="13.5" thickBot="1">
      <c r="A134" s="16"/>
      <c r="B134" s="34"/>
      <c r="C134" s="7"/>
      <c r="D134" s="4"/>
      <c r="E134" s="4"/>
      <c r="F134" s="4"/>
      <c r="G134" s="4"/>
      <c r="H134" s="198"/>
      <c r="I134" s="40"/>
      <c r="J134" s="4"/>
      <c r="K134" s="71">
        <v>0</v>
      </c>
      <c r="L134" s="72" t="s">
        <v>67</v>
      </c>
    </row>
    <row r="135" spans="1:12" ht="13.5" thickBot="1">
      <c r="A135" s="16"/>
      <c r="B135" s="4"/>
      <c r="C135" s="4"/>
      <c r="D135" s="4"/>
      <c r="E135" s="4"/>
      <c r="F135" s="4"/>
      <c r="G135" s="4"/>
      <c r="H135" s="21"/>
      <c r="I135" s="40"/>
      <c r="J135" s="4"/>
      <c r="K135" s="71"/>
      <c r="L135" s="72"/>
    </row>
    <row r="136" spans="1:12" ht="12.75">
      <c r="A136" s="16"/>
      <c r="B136" s="4"/>
      <c r="C136" s="4"/>
      <c r="D136" s="4"/>
      <c r="E136" s="4"/>
      <c r="F136" s="4"/>
      <c r="G136" s="4"/>
      <c r="H136" s="139"/>
      <c r="I136" s="40"/>
      <c r="J136" s="4"/>
      <c r="K136" s="71"/>
      <c r="L136" s="72"/>
    </row>
    <row r="137" spans="1:12" ht="12.75">
      <c r="A137" s="16"/>
      <c r="B137" s="4" t="s">
        <v>160</v>
      </c>
      <c r="C137" s="4"/>
      <c r="D137" s="4"/>
      <c r="E137" s="4"/>
      <c r="F137" s="4"/>
      <c r="G137" s="4"/>
      <c r="H137" s="164"/>
      <c r="I137" s="40"/>
      <c r="J137" s="4"/>
      <c r="K137" s="71"/>
      <c r="L137" s="72"/>
    </row>
    <row r="138" spans="1:12" ht="12.75">
      <c r="A138" s="16"/>
      <c r="B138" s="4"/>
      <c r="C138" s="4"/>
      <c r="D138" s="4"/>
      <c r="E138" s="4"/>
      <c r="F138" s="4"/>
      <c r="G138" s="4"/>
      <c r="H138" s="164"/>
      <c r="I138" s="40"/>
      <c r="J138" s="4"/>
      <c r="K138" s="71"/>
      <c r="L138" s="72"/>
    </row>
    <row r="139" spans="1:12" ht="12.75">
      <c r="A139" s="16"/>
      <c r="B139" s="4"/>
      <c r="C139" s="4"/>
      <c r="D139" s="4"/>
      <c r="E139" s="4"/>
      <c r="F139" s="4"/>
      <c r="G139" s="4"/>
      <c r="H139" s="164"/>
      <c r="I139" s="40"/>
      <c r="J139" s="4"/>
      <c r="K139" s="71">
        <v>0</v>
      </c>
      <c r="L139" s="72" t="s">
        <v>158</v>
      </c>
    </row>
    <row r="140" spans="1:12" ht="12.75">
      <c r="A140" s="16"/>
      <c r="B140" s="4"/>
      <c r="C140" s="4"/>
      <c r="D140" s="4"/>
      <c r="E140" s="4"/>
      <c r="F140" s="4"/>
      <c r="G140" s="4"/>
      <c r="H140" s="164"/>
      <c r="I140" s="40"/>
      <c r="J140" s="4"/>
      <c r="K140" s="71"/>
      <c r="L140" s="72"/>
    </row>
    <row r="141" spans="1:12" ht="12.75">
      <c r="A141" s="16"/>
      <c r="B141" s="4"/>
      <c r="C141" s="4"/>
      <c r="D141" s="4"/>
      <c r="E141" s="4"/>
      <c r="F141" s="4"/>
      <c r="G141" s="4"/>
      <c r="H141" s="164"/>
      <c r="I141" s="40"/>
      <c r="J141" s="4"/>
      <c r="K141" s="71"/>
      <c r="L141" s="72"/>
    </row>
    <row r="142" spans="1:12" ht="13.5" thickBot="1">
      <c r="A142" s="16"/>
      <c r="B142" s="4"/>
      <c r="C142" s="4"/>
      <c r="D142" s="4"/>
      <c r="E142" s="4"/>
      <c r="F142" s="4"/>
      <c r="G142" s="4"/>
      <c r="H142" s="165"/>
      <c r="I142" s="40"/>
      <c r="J142" s="4"/>
      <c r="K142" s="71"/>
      <c r="L142" s="72"/>
    </row>
    <row r="143" spans="1:12" ht="13.5" thickBot="1">
      <c r="A143" s="28"/>
      <c r="B143" s="29"/>
      <c r="C143" s="29"/>
      <c r="D143" s="29"/>
      <c r="E143" s="29"/>
      <c r="F143" s="29"/>
      <c r="G143" s="29"/>
      <c r="H143" s="31"/>
      <c r="I143" s="31"/>
      <c r="J143" s="4"/>
      <c r="K143" s="71"/>
      <c r="L143" s="72"/>
    </row>
    <row r="144" spans="1:12" ht="18" customHeight="1" thickBot="1">
      <c r="A144" s="29"/>
      <c r="B144" s="29"/>
      <c r="C144" s="29"/>
      <c r="D144" s="29"/>
      <c r="E144" s="29"/>
      <c r="F144" s="29"/>
      <c r="G144" s="29"/>
      <c r="H144" s="29"/>
      <c r="I144" s="29"/>
      <c r="J144" s="4"/>
      <c r="K144" s="71"/>
      <c r="L144" s="72"/>
    </row>
    <row r="145" spans="1:12" ht="12.75">
      <c r="A145" s="13"/>
      <c r="B145" s="14"/>
      <c r="C145" s="14"/>
      <c r="D145" s="14"/>
      <c r="E145" s="14"/>
      <c r="F145" s="14"/>
      <c r="G145" s="14"/>
      <c r="H145" s="15"/>
      <c r="I145" s="15"/>
      <c r="J145" s="4"/>
      <c r="K145" s="71"/>
      <c r="L145" s="72"/>
    </row>
    <row r="146" spans="1:12" ht="18">
      <c r="A146" s="16"/>
      <c r="B146" s="177" t="s">
        <v>202</v>
      </c>
      <c r="C146" s="177"/>
      <c r="D146" s="177"/>
      <c r="E146" s="177"/>
      <c r="F146" s="177"/>
      <c r="G146" s="177"/>
      <c r="H146" s="178"/>
      <c r="I146" s="43"/>
      <c r="J146" s="4"/>
      <c r="K146" s="71"/>
      <c r="L146" s="72"/>
    </row>
    <row r="147" spans="1:12" ht="12.75">
      <c r="A147" s="16"/>
      <c r="B147" s="4"/>
      <c r="C147" s="4"/>
      <c r="D147" s="4"/>
      <c r="E147" s="4"/>
      <c r="F147" s="4"/>
      <c r="G147" s="4"/>
      <c r="H147" s="42" t="s">
        <v>0</v>
      </c>
      <c r="I147" s="21"/>
      <c r="J147" s="4"/>
      <c r="K147" s="71"/>
      <c r="L147" s="72"/>
    </row>
    <row r="148" spans="1:12" ht="13.5" thickBot="1">
      <c r="A148" s="16"/>
      <c r="B148" s="4"/>
      <c r="C148" s="4"/>
      <c r="D148" s="4"/>
      <c r="E148" s="4"/>
      <c r="F148" s="4"/>
      <c r="G148" s="4"/>
      <c r="H148" s="21"/>
      <c r="I148" s="40"/>
      <c r="J148" s="4"/>
      <c r="K148" s="71"/>
      <c r="L148" s="72"/>
    </row>
    <row r="149" spans="1:12" ht="15.75">
      <c r="A149" s="16"/>
      <c r="B149" s="33" t="s">
        <v>129</v>
      </c>
      <c r="C149" s="6"/>
      <c r="D149" s="4"/>
      <c r="E149" s="4"/>
      <c r="F149" s="4"/>
      <c r="G149" s="4"/>
      <c r="H149" s="153"/>
      <c r="I149" s="40"/>
      <c r="J149" s="4"/>
      <c r="K149" s="71"/>
      <c r="L149" s="72"/>
    </row>
    <row r="150" spans="1:12" ht="12.75">
      <c r="A150" s="16"/>
      <c r="B150" s="4"/>
      <c r="C150" s="4"/>
      <c r="D150" s="4"/>
      <c r="E150" s="4"/>
      <c r="F150" s="4"/>
      <c r="G150" s="4"/>
      <c r="H150" s="197"/>
      <c r="I150" s="40"/>
      <c r="J150" s="4"/>
      <c r="K150" s="71"/>
      <c r="L150" s="72"/>
    </row>
    <row r="151" spans="1:12" ht="12.75">
      <c r="A151" s="16"/>
      <c r="B151" s="157" t="s">
        <v>121</v>
      </c>
      <c r="C151" s="7"/>
      <c r="D151" s="4"/>
      <c r="E151" s="4"/>
      <c r="F151" s="4"/>
      <c r="G151" s="4"/>
      <c r="H151" s="197"/>
      <c r="I151" s="40"/>
      <c r="J151" s="4"/>
      <c r="K151" s="71"/>
      <c r="L151" s="72"/>
    </row>
    <row r="152" spans="1:12" ht="12.75">
      <c r="A152" s="16"/>
      <c r="B152" s="157"/>
      <c r="C152" s="7"/>
      <c r="D152" s="4"/>
      <c r="E152" s="4"/>
      <c r="F152" s="4"/>
      <c r="G152" s="4"/>
      <c r="H152" s="197"/>
      <c r="I152" s="40"/>
      <c r="J152" s="4"/>
      <c r="K152" s="71"/>
      <c r="L152" s="72"/>
    </row>
    <row r="153" spans="1:12" ht="12.75">
      <c r="A153" s="16"/>
      <c r="B153" s="157"/>
      <c r="C153" s="7"/>
      <c r="D153" s="4"/>
      <c r="E153" s="4"/>
      <c r="F153" s="4"/>
      <c r="G153" s="4"/>
      <c r="H153" s="197"/>
      <c r="I153" s="40"/>
      <c r="J153" s="4"/>
      <c r="K153" s="71">
        <v>0</v>
      </c>
      <c r="L153" s="72" t="s">
        <v>49</v>
      </c>
    </row>
    <row r="154" spans="1:12" ht="12.75">
      <c r="A154" s="16"/>
      <c r="B154" s="157"/>
      <c r="C154" s="7"/>
      <c r="D154" s="4"/>
      <c r="E154" s="4"/>
      <c r="F154" s="4"/>
      <c r="G154" s="4"/>
      <c r="H154" s="197"/>
      <c r="I154" s="40"/>
      <c r="J154" s="4"/>
      <c r="K154" s="71"/>
      <c r="L154" s="72"/>
    </row>
    <row r="155" spans="1:12" ht="12.75">
      <c r="A155" s="16"/>
      <c r="B155" s="157"/>
      <c r="C155" s="7"/>
      <c r="D155" s="4"/>
      <c r="E155" s="4"/>
      <c r="F155" s="4"/>
      <c r="G155" s="4"/>
      <c r="H155" s="197"/>
      <c r="I155" s="40"/>
      <c r="J155" s="4"/>
      <c r="K155" s="71"/>
      <c r="L155" s="72"/>
    </row>
    <row r="156" spans="1:12" ht="12.75">
      <c r="A156" s="16"/>
      <c r="B156" s="157"/>
      <c r="C156" s="4"/>
      <c r="D156" s="4"/>
      <c r="E156" s="4"/>
      <c r="F156" s="4"/>
      <c r="G156" s="4"/>
      <c r="H156" s="197"/>
      <c r="I156" s="40"/>
      <c r="J156" s="4"/>
      <c r="K156" s="71"/>
      <c r="L156" s="72"/>
    </row>
    <row r="157" spans="1:12" ht="13.5" thickBot="1">
      <c r="A157" s="16"/>
      <c r="B157" s="34"/>
      <c r="C157" s="4"/>
      <c r="D157" s="4"/>
      <c r="E157" s="4"/>
      <c r="F157" s="4"/>
      <c r="G157" s="4"/>
      <c r="H157" s="198"/>
      <c r="I157" s="40"/>
      <c r="J157" s="4"/>
      <c r="K157" s="71"/>
      <c r="L157" s="72"/>
    </row>
    <row r="158" spans="1:12" ht="12.75">
      <c r="A158" s="16"/>
      <c r="B158" s="34"/>
      <c r="C158" s="4"/>
      <c r="D158" s="4"/>
      <c r="E158" s="4"/>
      <c r="F158" s="4"/>
      <c r="G158" s="4"/>
      <c r="H158" s="41"/>
      <c r="I158" s="40"/>
      <c r="J158" s="4"/>
      <c r="K158" s="71"/>
      <c r="L158" s="72"/>
    </row>
    <row r="159" spans="1:12" ht="13.5" thickBot="1">
      <c r="A159" s="16"/>
      <c r="B159" s="4"/>
      <c r="C159" s="4"/>
      <c r="D159" s="4"/>
      <c r="E159" s="4"/>
      <c r="F159" s="4"/>
      <c r="G159" s="4"/>
      <c r="H159" s="40"/>
      <c r="I159" s="21"/>
      <c r="J159" s="4"/>
      <c r="K159" s="71"/>
      <c r="L159" s="72"/>
    </row>
    <row r="160" spans="1:12" ht="12.75" customHeight="1">
      <c r="A160" s="16"/>
      <c r="B160" s="33" t="s">
        <v>130</v>
      </c>
      <c r="C160" s="4"/>
      <c r="D160" s="4"/>
      <c r="E160" s="4"/>
      <c r="F160" s="4"/>
      <c r="G160" s="4"/>
      <c r="H160" s="194"/>
      <c r="I160" s="40"/>
      <c r="J160" s="4"/>
      <c r="K160" s="71"/>
      <c r="L160" s="72"/>
    </row>
    <row r="161" spans="1:12" ht="12.75">
      <c r="A161" s="16"/>
      <c r="B161" s="4"/>
      <c r="C161" s="7"/>
      <c r="D161" s="4"/>
      <c r="E161" s="4"/>
      <c r="F161" s="4"/>
      <c r="G161" s="4"/>
      <c r="H161" s="195"/>
      <c r="I161" s="40"/>
      <c r="J161" s="4"/>
      <c r="K161" s="71"/>
      <c r="L161" s="72"/>
    </row>
    <row r="162" spans="1:12" ht="12.75">
      <c r="A162" s="16"/>
      <c r="B162" s="156" t="s">
        <v>184</v>
      </c>
      <c r="C162" s="7"/>
      <c r="D162" s="4"/>
      <c r="E162" s="4"/>
      <c r="F162" s="4"/>
      <c r="G162" s="4"/>
      <c r="H162" s="195"/>
      <c r="I162" s="40"/>
      <c r="J162" s="4"/>
      <c r="K162" s="73"/>
      <c r="L162" s="73"/>
    </row>
    <row r="163" spans="1:12" ht="12.75">
      <c r="A163" s="16"/>
      <c r="B163" s="157"/>
      <c r="C163" s="7"/>
      <c r="D163" s="4"/>
      <c r="E163" s="4"/>
      <c r="F163" s="4"/>
      <c r="G163" s="4"/>
      <c r="H163" s="195"/>
      <c r="I163" s="40"/>
      <c r="J163" s="4"/>
      <c r="K163" s="71"/>
      <c r="L163" s="72"/>
    </row>
    <row r="164" spans="1:12" ht="12.75">
      <c r="A164" s="16"/>
      <c r="B164" s="157" t="s">
        <v>32</v>
      </c>
      <c r="C164" s="7"/>
      <c r="D164" s="4"/>
      <c r="E164" s="4"/>
      <c r="F164" s="4"/>
      <c r="G164" s="4"/>
      <c r="H164" s="195"/>
      <c r="I164" s="40"/>
      <c r="J164" s="4"/>
      <c r="K164" s="71">
        <v>0</v>
      </c>
      <c r="L164" s="72" t="s">
        <v>62</v>
      </c>
    </row>
    <row r="165" spans="1:12" ht="12.75">
      <c r="A165" s="16"/>
      <c r="B165" s="157"/>
      <c r="C165" s="7"/>
      <c r="D165" s="4"/>
      <c r="E165" s="4"/>
      <c r="F165" s="4"/>
      <c r="G165" s="4"/>
      <c r="H165" s="195"/>
      <c r="I165" s="40"/>
      <c r="J165" s="4"/>
      <c r="K165" s="71"/>
      <c r="L165" s="72"/>
    </row>
    <row r="166" spans="1:12" ht="12.75">
      <c r="A166" s="16"/>
      <c r="B166" s="157"/>
      <c r="C166" s="7"/>
      <c r="D166" s="4"/>
      <c r="E166" s="4"/>
      <c r="F166" s="4"/>
      <c r="G166" s="4"/>
      <c r="H166" s="195"/>
      <c r="I166" s="40"/>
      <c r="J166" s="4"/>
      <c r="K166" s="71"/>
      <c r="L166" s="72"/>
    </row>
    <row r="167" spans="1:12" ht="13.5" thickBot="1">
      <c r="A167" s="16"/>
      <c r="B167" s="157"/>
      <c r="C167" s="4"/>
      <c r="D167" s="4"/>
      <c r="E167" s="4"/>
      <c r="F167" s="4"/>
      <c r="G167" s="4"/>
      <c r="H167" s="196"/>
      <c r="I167" s="40"/>
      <c r="J167" s="4"/>
      <c r="K167" s="71"/>
      <c r="L167" s="72"/>
    </row>
    <row r="168" spans="1:12" ht="12.75">
      <c r="A168" s="16"/>
      <c r="B168" s="34"/>
      <c r="C168" s="4"/>
      <c r="D168" s="4"/>
      <c r="E168" s="4"/>
      <c r="F168" s="4"/>
      <c r="G168" s="4"/>
      <c r="H168" s="40"/>
      <c r="I168" s="40"/>
      <c r="J168" s="4"/>
      <c r="K168" s="71"/>
      <c r="L168" s="72"/>
    </row>
    <row r="169" spans="1:12" ht="13.5" thickBot="1">
      <c r="A169" s="16"/>
      <c r="B169" s="34"/>
      <c r="C169" s="4"/>
      <c r="D169" s="4"/>
      <c r="E169" s="4"/>
      <c r="F169" s="4"/>
      <c r="G169" s="4"/>
      <c r="H169" s="40"/>
      <c r="I169" s="40"/>
      <c r="J169" s="4"/>
      <c r="K169" s="71"/>
      <c r="L169" s="72"/>
    </row>
    <row r="170" spans="1:12" ht="12.75">
      <c r="A170" s="16"/>
      <c r="B170" s="85" t="s">
        <v>185</v>
      </c>
      <c r="C170" s="4"/>
      <c r="D170" s="4"/>
      <c r="E170" s="4"/>
      <c r="F170" s="4"/>
      <c r="G170" s="4"/>
      <c r="H170" s="194"/>
      <c r="I170" s="40"/>
      <c r="J170" s="4"/>
      <c r="K170" s="71"/>
      <c r="L170" s="72"/>
    </row>
    <row r="171" spans="1:12" ht="25.5">
      <c r="A171" s="16"/>
      <c r="B171" s="34" t="s">
        <v>181</v>
      </c>
      <c r="C171" s="4"/>
      <c r="D171" s="4"/>
      <c r="E171" s="4"/>
      <c r="F171" s="4"/>
      <c r="G171" s="4"/>
      <c r="H171" s="195"/>
      <c r="I171" s="40"/>
      <c r="J171" s="4"/>
      <c r="K171" s="71"/>
      <c r="L171" s="72"/>
    </row>
    <row r="172" spans="1:12" ht="12.75">
      <c r="A172" s="16"/>
      <c r="B172" s="34"/>
      <c r="C172" s="4"/>
      <c r="D172" s="4"/>
      <c r="E172" s="4"/>
      <c r="F172" s="4"/>
      <c r="G172" s="4"/>
      <c r="H172" s="195"/>
      <c r="I172" s="40"/>
      <c r="J172" s="4"/>
      <c r="K172" s="71">
        <v>0</v>
      </c>
      <c r="L172" s="72" t="s">
        <v>182</v>
      </c>
    </row>
    <row r="173" spans="1:12" ht="12.75">
      <c r="A173" s="16"/>
      <c r="B173" s="34"/>
      <c r="C173" s="4"/>
      <c r="D173" s="4"/>
      <c r="E173" s="4"/>
      <c r="F173" s="4"/>
      <c r="G173" s="4"/>
      <c r="H173" s="195"/>
      <c r="I173" s="40"/>
      <c r="J173" s="4"/>
      <c r="K173" s="71"/>
      <c r="L173" s="72"/>
    </row>
    <row r="174" spans="1:12" ht="12.75">
      <c r="A174" s="16"/>
      <c r="B174" s="34"/>
      <c r="C174" s="4"/>
      <c r="D174" s="4"/>
      <c r="E174" s="4"/>
      <c r="F174" s="4"/>
      <c r="G174" s="4"/>
      <c r="H174" s="195"/>
      <c r="I174" s="40"/>
      <c r="J174" s="4"/>
      <c r="K174" s="71"/>
      <c r="L174" s="72"/>
    </row>
    <row r="175" spans="1:12" ht="12.75">
      <c r="A175" s="16"/>
      <c r="B175" s="34"/>
      <c r="C175" s="4"/>
      <c r="D175" s="4"/>
      <c r="E175" s="4"/>
      <c r="F175" s="4"/>
      <c r="G175" s="4"/>
      <c r="H175" s="195"/>
      <c r="I175" s="40"/>
      <c r="J175" s="4"/>
      <c r="K175" s="71"/>
      <c r="L175" s="72"/>
    </row>
    <row r="176" spans="1:12" ht="13.5" thickBot="1">
      <c r="A176" s="16"/>
      <c r="B176" s="34"/>
      <c r="C176" s="4"/>
      <c r="D176" s="4"/>
      <c r="E176" s="4"/>
      <c r="F176" s="4"/>
      <c r="G176" s="4"/>
      <c r="H176" s="196"/>
      <c r="I176" s="40"/>
      <c r="J176" s="4"/>
      <c r="K176" s="71"/>
      <c r="L176" s="72"/>
    </row>
    <row r="177" spans="1:12" ht="18.75" customHeight="1" thickBot="1">
      <c r="A177" s="16"/>
      <c r="B177" s="4"/>
      <c r="C177" s="4"/>
      <c r="D177" s="4"/>
      <c r="E177" s="4"/>
      <c r="F177" s="4"/>
      <c r="G177" s="4"/>
      <c r="H177" s="97"/>
      <c r="I177" s="21"/>
      <c r="J177" s="4"/>
      <c r="K177" s="71"/>
      <c r="L177" s="72"/>
    </row>
    <row r="178" spans="1:12" ht="16.5" thickBot="1">
      <c r="A178" s="16"/>
      <c r="B178" s="33" t="s">
        <v>131</v>
      </c>
      <c r="C178" s="4"/>
      <c r="D178" s="4"/>
      <c r="E178" s="93"/>
      <c r="F178" s="4"/>
      <c r="G178" s="4"/>
      <c r="H178" s="97"/>
      <c r="I178" s="21"/>
      <c r="J178" s="4"/>
      <c r="K178" s="71"/>
      <c r="L178" s="72" t="s">
        <v>68</v>
      </c>
    </row>
    <row r="179" spans="1:12" ht="12.75">
      <c r="A179" s="16"/>
      <c r="B179" s="4"/>
      <c r="C179" s="4"/>
      <c r="D179" s="4"/>
      <c r="E179" s="4"/>
      <c r="F179" s="4"/>
      <c r="G179" s="4"/>
      <c r="H179" s="97"/>
      <c r="I179" s="21"/>
      <c r="J179" s="4"/>
      <c r="K179" s="71"/>
      <c r="L179" s="72"/>
    </row>
    <row r="180" spans="1:12" ht="13.5" thickBot="1">
      <c r="A180" s="16"/>
      <c r="B180" s="4"/>
      <c r="C180" s="4"/>
      <c r="D180" s="4"/>
      <c r="E180" s="4"/>
      <c r="F180" s="4"/>
      <c r="G180" s="4"/>
      <c r="H180" s="97"/>
      <c r="I180" s="40"/>
      <c r="J180" s="4"/>
      <c r="K180" s="71"/>
      <c r="L180" s="72"/>
    </row>
    <row r="181" spans="1:12" ht="15.75">
      <c r="A181" s="16"/>
      <c r="B181" s="33" t="s">
        <v>132</v>
      </c>
      <c r="C181" s="6"/>
      <c r="D181" s="4"/>
      <c r="E181" s="4"/>
      <c r="F181" s="4"/>
      <c r="G181" s="4"/>
      <c r="H181" s="153"/>
      <c r="I181" s="40"/>
      <c r="J181" s="4"/>
      <c r="K181" s="71"/>
      <c r="L181" s="72"/>
    </row>
    <row r="182" spans="1:12" ht="12.75">
      <c r="A182" s="16"/>
      <c r="B182" s="4"/>
      <c r="C182" s="4"/>
      <c r="D182" s="4"/>
      <c r="E182" s="4"/>
      <c r="F182" s="4"/>
      <c r="G182" s="4"/>
      <c r="H182" s="154"/>
      <c r="I182" s="40"/>
      <c r="J182" s="4"/>
      <c r="K182" s="71"/>
      <c r="L182" s="72"/>
    </row>
    <row r="183" spans="1:12" ht="12.75" customHeight="1">
      <c r="A183" s="16"/>
      <c r="B183" s="157" t="s">
        <v>12</v>
      </c>
      <c r="C183" s="7"/>
      <c r="D183" s="4"/>
      <c r="E183" s="4"/>
      <c r="F183" s="4"/>
      <c r="G183" s="4"/>
      <c r="H183" s="154"/>
      <c r="I183" s="40"/>
      <c r="J183" s="4"/>
      <c r="K183" s="71"/>
      <c r="L183" s="72"/>
    </row>
    <row r="184" spans="1:12" ht="12.75">
      <c r="A184" s="16"/>
      <c r="B184" s="157"/>
      <c r="C184" s="7"/>
      <c r="D184" s="4"/>
      <c r="E184" s="4"/>
      <c r="F184" s="4"/>
      <c r="G184" s="4"/>
      <c r="H184" s="154"/>
      <c r="I184" s="40"/>
      <c r="J184" s="4"/>
      <c r="K184" s="71"/>
      <c r="L184" s="72"/>
    </row>
    <row r="185" spans="1:12" ht="12.75">
      <c r="A185" s="16"/>
      <c r="B185" s="157"/>
      <c r="C185" s="7"/>
      <c r="D185" s="4"/>
      <c r="E185" s="4"/>
      <c r="F185" s="4"/>
      <c r="G185" s="4"/>
      <c r="H185" s="154"/>
      <c r="I185" s="40"/>
      <c r="J185" s="4"/>
      <c r="K185" s="71">
        <v>0</v>
      </c>
      <c r="L185" s="72" t="s">
        <v>50</v>
      </c>
    </row>
    <row r="186" spans="1:12" ht="12.75">
      <c r="A186" s="16"/>
      <c r="B186" s="157"/>
      <c r="C186" s="7"/>
      <c r="D186" s="4"/>
      <c r="E186" s="4"/>
      <c r="F186" s="4"/>
      <c r="G186" s="4"/>
      <c r="H186" s="154"/>
      <c r="I186" s="40"/>
      <c r="J186" s="4"/>
      <c r="K186" s="71"/>
      <c r="L186" s="72"/>
    </row>
    <row r="187" spans="1:12" ht="12.75">
      <c r="A187" s="16"/>
      <c r="B187" s="157"/>
      <c r="C187" s="7"/>
      <c r="D187" s="4"/>
      <c r="E187" s="4"/>
      <c r="F187" s="4"/>
      <c r="G187" s="4"/>
      <c r="H187" s="154"/>
      <c r="I187" s="40"/>
      <c r="J187" s="4"/>
      <c r="K187" s="71"/>
      <c r="L187" s="72"/>
    </row>
    <row r="188" spans="1:12" ht="13.5" thickBot="1">
      <c r="A188" s="16"/>
      <c r="B188" s="157"/>
      <c r="C188" s="7"/>
      <c r="D188" s="4"/>
      <c r="E188" s="4"/>
      <c r="F188" s="94"/>
      <c r="G188" s="4"/>
      <c r="H188" s="155"/>
      <c r="I188" s="40"/>
      <c r="J188" s="4"/>
      <c r="K188" s="71"/>
      <c r="L188" s="72"/>
    </row>
    <row r="189" spans="1:12" ht="12.75">
      <c r="A189" s="16"/>
      <c r="B189" s="4"/>
      <c r="C189" s="4"/>
      <c r="D189" s="4"/>
      <c r="E189" s="4"/>
      <c r="F189" s="4"/>
      <c r="G189" s="4"/>
      <c r="H189" s="97"/>
      <c r="I189" s="40"/>
      <c r="J189" s="4"/>
      <c r="K189" s="71"/>
      <c r="L189" s="72"/>
    </row>
    <row r="190" spans="1:12" ht="13.5" thickBot="1">
      <c r="A190" s="16"/>
      <c r="B190" s="4"/>
      <c r="C190" s="4"/>
      <c r="D190" s="4"/>
      <c r="E190" s="4"/>
      <c r="F190" s="4"/>
      <c r="G190" s="4"/>
      <c r="H190" s="44"/>
      <c r="I190" s="40"/>
      <c r="J190" s="4"/>
      <c r="K190" s="71"/>
      <c r="L190" s="72"/>
    </row>
    <row r="191" spans="1:12" ht="15.75">
      <c r="A191" s="16"/>
      <c r="B191" s="33" t="s">
        <v>133</v>
      </c>
      <c r="C191" s="6"/>
      <c r="D191" s="4"/>
      <c r="E191" s="4"/>
      <c r="F191" s="4"/>
      <c r="G191" s="4"/>
      <c r="H191" s="153"/>
      <c r="I191" s="40"/>
      <c r="J191" s="4"/>
      <c r="K191" s="71"/>
      <c r="L191" s="72"/>
    </row>
    <row r="192" spans="1:12" ht="12.75">
      <c r="A192" s="16"/>
      <c r="B192" s="6"/>
      <c r="C192" s="6"/>
      <c r="D192" s="4"/>
      <c r="E192" s="4"/>
      <c r="F192" s="4"/>
      <c r="G192" s="4"/>
      <c r="H192" s="154"/>
      <c r="I192" s="40"/>
      <c r="J192" s="4"/>
      <c r="K192" s="71"/>
      <c r="L192" s="72"/>
    </row>
    <row r="193" spans="1:12" ht="12.75" customHeight="1">
      <c r="A193" s="16"/>
      <c r="B193" s="157" t="s">
        <v>20</v>
      </c>
      <c r="C193" s="7"/>
      <c r="D193" s="4"/>
      <c r="E193" s="4"/>
      <c r="F193" s="4"/>
      <c r="G193" s="4"/>
      <c r="H193" s="154"/>
      <c r="I193" s="40"/>
      <c r="J193" s="4"/>
      <c r="K193" s="71">
        <v>0</v>
      </c>
      <c r="L193" s="72" t="s">
        <v>52</v>
      </c>
    </row>
    <row r="194" spans="1:12" ht="12.75" customHeight="1">
      <c r="A194" s="16"/>
      <c r="B194" s="157"/>
      <c r="C194" s="7"/>
      <c r="D194" s="4"/>
      <c r="E194" s="4"/>
      <c r="F194" s="4"/>
      <c r="G194" s="4"/>
      <c r="H194" s="154"/>
      <c r="I194" s="40"/>
      <c r="J194" s="4"/>
      <c r="K194" s="71">
        <v>0</v>
      </c>
      <c r="L194" s="72" t="s">
        <v>53</v>
      </c>
    </row>
    <row r="195" spans="1:12" ht="12.75">
      <c r="A195" s="16"/>
      <c r="B195" s="157"/>
      <c r="C195" s="7"/>
      <c r="D195" s="4"/>
      <c r="E195" s="4"/>
      <c r="F195" s="4"/>
      <c r="G195" s="4"/>
      <c r="H195" s="154"/>
      <c r="I195" s="40"/>
      <c r="J195" s="4"/>
      <c r="K195" s="71">
        <v>0</v>
      </c>
      <c r="L195" s="72" t="s">
        <v>61</v>
      </c>
    </row>
    <row r="196" spans="1:12" ht="12.75">
      <c r="A196" s="16"/>
      <c r="B196" s="157"/>
      <c r="C196" s="7"/>
      <c r="D196" s="4"/>
      <c r="E196" s="4"/>
      <c r="F196" s="4"/>
      <c r="G196" s="4"/>
      <c r="H196" s="154"/>
      <c r="I196" s="40"/>
      <c r="J196" s="4"/>
      <c r="K196" s="71">
        <v>0</v>
      </c>
      <c r="L196" s="72" t="s">
        <v>60</v>
      </c>
    </row>
    <row r="197" spans="1:12" ht="12.75">
      <c r="A197" s="16"/>
      <c r="B197" s="157"/>
      <c r="C197" s="7"/>
      <c r="D197" s="4"/>
      <c r="E197" s="4"/>
      <c r="F197" s="4"/>
      <c r="G197" s="4"/>
      <c r="H197" s="154"/>
      <c r="I197" s="40"/>
      <c r="J197" s="4"/>
      <c r="K197" s="71">
        <v>0</v>
      </c>
      <c r="L197" s="72" t="s">
        <v>59</v>
      </c>
    </row>
    <row r="198" spans="1:12" ht="12.75">
      <c r="A198" s="16"/>
      <c r="B198" s="157"/>
      <c r="C198" s="7"/>
      <c r="D198" s="4"/>
      <c r="E198" s="4"/>
      <c r="F198" s="4"/>
      <c r="G198" s="4"/>
      <c r="H198" s="154"/>
      <c r="I198" s="40"/>
      <c r="J198" s="4"/>
      <c r="K198" s="71">
        <v>0</v>
      </c>
      <c r="L198" s="72" t="s">
        <v>58</v>
      </c>
    </row>
    <row r="199" spans="1:12" ht="12.75">
      <c r="A199" s="16"/>
      <c r="B199" s="34"/>
      <c r="C199" s="7"/>
      <c r="D199" s="4"/>
      <c r="E199" s="4"/>
      <c r="F199" s="4"/>
      <c r="G199" s="4"/>
      <c r="H199" s="154"/>
      <c r="I199" s="40"/>
      <c r="J199" s="4"/>
      <c r="K199" s="71"/>
      <c r="L199" s="72"/>
    </row>
    <row r="200" spans="1:12" ht="13.5" thickBot="1">
      <c r="A200" s="16"/>
      <c r="B200" s="4"/>
      <c r="C200" s="4"/>
      <c r="D200" s="4"/>
      <c r="E200" s="4"/>
      <c r="F200" s="4"/>
      <c r="G200" s="4"/>
      <c r="H200" s="155"/>
      <c r="I200" s="40"/>
      <c r="J200" s="4"/>
      <c r="K200" s="71">
        <v>0</v>
      </c>
      <c r="L200" s="72" t="s">
        <v>51</v>
      </c>
    </row>
    <row r="201" spans="1:12" ht="12.75">
      <c r="A201" s="16"/>
      <c r="B201" s="4"/>
      <c r="C201" s="4"/>
      <c r="D201" s="4"/>
      <c r="E201" s="4"/>
      <c r="F201" s="4"/>
      <c r="G201" s="4"/>
      <c r="H201" s="45"/>
      <c r="I201" s="40"/>
      <c r="J201" s="4"/>
      <c r="K201" s="71"/>
      <c r="L201" s="72"/>
    </row>
    <row r="202" spans="1:12" ht="12.75">
      <c r="A202" s="16"/>
      <c r="B202" s="4"/>
      <c r="C202" s="4"/>
      <c r="D202" s="4"/>
      <c r="E202" s="4"/>
      <c r="F202" s="4"/>
      <c r="G202" s="4"/>
      <c r="H202" s="40"/>
      <c r="I202" s="40"/>
      <c r="J202" s="4"/>
      <c r="K202" s="71"/>
      <c r="L202" s="72"/>
    </row>
    <row r="203" spans="1:12" ht="16.5" thickBot="1">
      <c r="A203" s="16"/>
      <c r="B203" s="33" t="s">
        <v>134</v>
      </c>
      <c r="C203" s="6"/>
      <c r="D203" s="4"/>
      <c r="E203" s="4"/>
      <c r="F203" s="4"/>
      <c r="G203" s="4"/>
      <c r="H203" s="98"/>
      <c r="I203" s="40"/>
      <c r="J203" s="4"/>
      <c r="K203" s="71"/>
      <c r="L203" s="72"/>
    </row>
    <row r="204" spans="1:12" ht="12.75">
      <c r="A204" s="16"/>
      <c r="B204" s="4"/>
      <c r="C204" s="4"/>
      <c r="D204" s="4"/>
      <c r="E204" s="4"/>
      <c r="F204" s="4"/>
      <c r="G204" s="4"/>
      <c r="H204" s="167"/>
      <c r="I204" s="40"/>
      <c r="J204" s="4"/>
      <c r="K204" s="71"/>
      <c r="L204" s="71"/>
    </row>
    <row r="205" spans="1:12" ht="12.75" customHeight="1">
      <c r="A205" s="16"/>
      <c r="B205" s="157" t="s">
        <v>21</v>
      </c>
      <c r="C205" s="7"/>
      <c r="D205" s="4"/>
      <c r="E205" s="4"/>
      <c r="F205" s="4"/>
      <c r="G205" s="4"/>
      <c r="H205" s="154"/>
      <c r="I205" s="40"/>
      <c r="J205" s="4"/>
      <c r="K205" s="71">
        <v>0</v>
      </c>
      <c r="L205" s="72" t="s">
        <v>168</v>
      </c>
    </row>
    <row r="206" spans="1:12" ht="12.75">
      <c r="A206" s="16"/>
      <c r="B206" s="157"/>
      <c r="C206" s="7"/>
      <c r="D206" s="4"/>
      <c r="E206" s="4"/>
      <c r="F206" s="4"/>
      <c r="G206" s="4"/>
      <c r="H206" s="154"/>
      <c r="I206" s="40"/>
      <c r="J206" s="4"/>
      <c r="K206" s="71">
        <v>0</v>
      </c>
      <c r="L206" s="72" t="s">
        <v>169</v>
      </c>
    </row>
    <row r="207" spans="1:12" ht="12.75">
      <c r="A207" s="16"/>
      <c r="B207" s="157"/>
      <c r="C207" s="7"/>
      <c r="D207" s="4"/>
      <c r="E207" s="4"/>
      <c r="F207" s="4"/>
      <c r="G207" s="4"/>
      <c r="H207" s="154"/>
      <c r="I207" s="40"/>
      <c r="J207" s="4"/>
      <c r="K207" s="71">
        <v>0</v>
      </c>
      <c r="L207" s="72" t="s">
        <v>170</v>
      </c>
    </row>
    <row r="208" spans="1:12" ht="12.75">
      <c r="A208" s="16"/>
      <c r="B208" s="157"/>
      <c r="C208" s="7"/>
      <c r="D208" s="4"/>
      <c r="E208" s="4"/>
      <c r="F208" s="4"/>
      <c r="G208" s="4"/>
      <c r="H208" s="154"/>
      <c r="I208" s="40"/>
      <c r="J208" s="4"/>
      <c r="K208" s="71">
        <v>0</v>
      </c>
      <c r="L208" s="72" t="s">
        <v>171</v>
      </c>
    </row>
    <row r="209" spans="1:12" ht="12.75">
      <c r="A209" s="16"/>
      <c r="B209" s="157"/>
      <c r="C209" s="7"/>
      <c r="D209" s="4"/>
      <c r="E209" s="4"/>
      <c r="F209" s="4"/>
      <c r="G209" s="4"/>
      <c r="H209" s="154"/>
      <c r="I209" s="40"/>
      <c r="J209" s="4"/>
      <c r="K209" s="71">
        <v>0</v>
      </c>
      <c r="L209" s="72" t="s">
        <v>172</v>
      </c>
    </row>
    <row r="210" spans="1:12" ht="12.75">
      <c r="A210" s="16"/>
      <c r="B210" s="157"/>
      <c r="C210" s="7"/>
      <c r="D210" s="4"/>
      <c r="E210" s="4"/>
      <c r="F210" s="4"/>
      <c r="G210" s="4"/>
      <c r="H210" s="154"/>
      <c r="I210" s="40"/>
      <c r="J210" s="4"/>
      <c r="K210" s="71"/>
      <c r="L210" s="72"/>
    </row>
    <row r="211" spans="1:12" ht="13.5" thickBot="1">
      <c r="A211" s="16"/>
      <c r="B211" s="4"/>
      <c r="C211" s="4"/>
      <c r="D211" s="4"/>
      <c r="E211" s="4"/>
      <c r="F211" s="4"/>
      <c r="G211" s="4"/>
      <c r="H211" s="155"/>
      <c r="I211" s="40"/>
      <c r="J211" s="4"/>
      <c r="K211" s="71">
        <v>0</v>
      </c>
      <c r="L211" s="72" t="s">
        <v>57</v>
      </c>
    </row>
    <row r="212" spans="1:12" ht="12.75">
      <c r="A212" s="16"/>
      <c r="B212" s="4"/>
      <c r="C212" s="4"/>
      <c r="D212" s="4"/>
      <c r="E212" s="4"/>
      <c r="F212" s="4"/>
      <c r="G212" s="4"/>
      <c r="H212" s="97"/>
      <c r="I212" s="40"/>
      <c r="J212" s="4"/>
      <c r="K212" s="71"/>
      <c r="L212" s="72"/>
    </row>
    <row r="213" spans="1:12" ht="12.75">
      <c r="A213" s="16"/>
      <c r="B213" s="4"/>
      <c r="C213" s="4"/>
      <c r="D213" s="4"/>
      <c r="E213" s="4"/>
      <c r="F213" s="4"/>
      <c r="G213" s="4"/>
      <c r="H213" s="40"/>
      <c r="I213" s="40"/>
      <c r="J213" s="4"/>
      <c r="K213" s="71"/>
      <c r="L213" s="71"/>
    </row>
    <row r="214" spans="1:12" ht="15.75">
      <c r="A214" s="16"/>
      <c r="B214" s="33" t="s">
        <v>135</v>
      </c>
      <c r="C214" s="6"/>
      <c r="D214" s="4"/>
      <c r="E214" s="4"/>
      <c r="F214" s="4"/>
      <c r="G214" s="4"/>
      <c r="H214" s="98"/>
      <c r="I214" s="40"/>
      <c r="J214" s="4"/>
      <c r="K214" s="71"/>
      <c r="L214" s="72"/>
    </row>
    <row r="215" spans="1:12" ht="13.5" thickBot="1">
      <c r="A215" s="16"/>
      <c r="B215" s="4"/>
      <c r="C215" s="4"/>
      <c r="D215" s="4"/>
      <c r="E215" s="4"/>
      <c r="F215" s="4"/>
      <c r="G215" s="4"/>
      <c r="H215" s="99"/>
      <c r="I215" s="40"/>
      <c r="J215" s="4"/>
      <c r="K215" s="71"/>
      <c r="L215" s="72"/>
    </row>
    <row r="216" spans="1:12" ht="12.75" customHeight="1">
      <c r="A216" s="16"/>
      <c r="B216" s="157" t="s">
        <v>4</v>
      </c>
      <c r="C216" s="7"/>
      <c r="D216" s="4"/>
      <c r="E216" s="4"/>
      <c r="F216" s="4"/>
      <c r="G216" s="4"/>
      <c r="H216" s="167"/>
      <c r="I216" s="40"/>
      <c r="J216" s="4"/>
      <c r="K216" s="71"/>
      <c r="L216" s="72"/>
    </row>
    <row r="217" spans="1:12" ht="12.75">
      <c r="A217" s="16"/>
      <c r="B217" s="157"/>
      <c r="C217" s="7"/>
      <c r="D217" s="4"/>
      <c r="E217" s="4"/>
      <c r="F217" s="4"/>
      <c r="G217" s="4"/>
      <c r="H217" s="154"/>
      <c r="I217" s="40"/>
      <c r="J217" s="4"/>
      <c r="K217" s="71"/>
      <c r="L217" s="72"/>
    </row>
    <row r="218" spans="1:12" ht="12.75">
      <c r="A218" s="16"/>
      <c r="B218" s="157"/>
      <c r="C218" s="7"/>
      <c r="D218" s="4"/>
      <c r="E218" s="4"/>
      <c r="F218" s="4"/>
      <c r="G218" s="4"/>
      <c r="H218" s="154"/>
      <c r="I218" s="40"/>
      <c r="J218" s="4"/>
      <c r="K218" s="71">
        <v>0</v>
      </c>
      <c r="L218" s="72" t="s">
        <v>56</v>
      </c>
    </row>
    <row r="219" spans="1:12" ht="12.75">
      <c r="A219" s="16"/>
      <c r="B219" s="157"/>
      <c r="C219" s="7"/>
      <c r="D219" s="4"/>
      <c r="E219" s="4"/>
      <c r="F219" s="4"/>
      <c r="G219" s="4"/>
      <c r="H219" s="154"/>
      <c r="I219" s="40"/>
      <c r="J219" s="4"/>
      <c r="K219" s="71"/>
      <c r="L219" s="72"/>
    </row>
    <row r="220" spans="1:12" ht="12.75">
      <c r="A220" s="16"/>
      <c r="B220" s="157"/>
      <c r="C220" s="7"/>
      <c r="D220" s="4"/>
      <c r="E220" s="4"/>
      <c r="F220" s="4"/>
      <c r="G220" s="4"/>
      <c r="H220" s="154"/>
      <c r="I220" s="40"/>
      <c r="J220" s="4"/>
      <c r="K220" s="71"/>
      <c r="L220" s="72"/>
    </row>
    <row r="221" spans="1:12" ht="12.75">
      <c r="A221" s="16"/>
      <c r="B221" s="157"/>
      <c r="C221" s="7"/>
      <c r="D221" s="4"/>
      <c r="E221" s="4"/>
      <c r="F221" s="4"/>
      <c r="G221" s="4"/>
      <c r="H221" s="154"/>
      <c r="I221" s="40"/>
      <c r="J221" s="16"/>
      <c r="K221" s="75"/>
      <c r="L221" s="72"/>
    </row>
    <row r="222" spans="1:12" ht="12.75">
      <c r="A222" s="16"/>
      <c r="B222" s="4"/>
      <c r="C222" s="4"/>
      <c r="D222" s="4"/>
      <c r="E222" s="4"/>
      <c r="F222" s="4"/>
      <c r="G222" s="4"/>
      <c r="H222" s="154"/>
      <c r="I222" s="40"/>
      <c r="J222" s="16"/>
      <c r="K222" s="75"/>
      <c r="L222" s="72"/>
    </row>
    <row r="223" spans="1:12" ht="12.75">
      <c r="A223" s="16"/>
      <c r="B223" s="4"/>
      <c r="C223" s="4"/>
      <c r="D223" s="4"/>
      <c r="E223" s="4"/>
      <c r="F223" s="4"/>
      <c r="G223" s="4"/>
      <c r="H223" s="154"/>
      <c r="I223" s="40"/>
      <c r="J223" s="16"/>
      <c r="K223" s="75"/>
      <c r="L223" s="72"/>
    </row>
    <row r="224" spans="1:12" ht="13.5" thickBot="1">
      <c r="A224" s="16"/>
      <c r="B224" s="4"/>
      <c r="C224" s="4"/>
      <c r="D224" s="4"/>
      <c r="E224" s="4"/>
      <c r="F224" s="4"/>
      <c r="G224" s="4"/>
      <c r="H224" s="155"/>
      <c r="I224" s="40"/>
      <c r="J224" s="16"/>
      <c r="K224" s="75"/>
      <c r="L224" s="72"/>
    </row>
    <row r="225" spans="1:12" ht="13.5" thickBot="1">
      <c r="A225" s="28"/>
      <c r="B225" s="29"/>
      <c r="C225" s="29"/>
      <c r="D225" s="29"/>
      <c r="E225" s="29"/>
      <c r="F225" s="29"/>
      <c r="G225" s="29"/>
      <c r="H225" s="106"/>
      <c r="I225" s="44"/>
      <c r="J225" s="16"/>
      <c r="K225" s="75"/>
      <c r="L225" s="72"/>
    </row>
    <row r="226" spans="11:12" ht="18" customHeight="1" thickBot="1">
      <c r="K226" s="71"/>
      <c r="L226" s="72"/>
    </row>
    <row r="227" spans="1:14" ht="12.75">
      <c r="A227" s="13"/>
      <c r="B227" s="14"/>
      <c r="C227" s="14"/>
      <c r="D227" s="14"/>
      <c r="E227" s="14"/>
      <c r="F227" s="14"/>
      <c r="G227" s="14"/>
      <c r="H227" s="45"/>
      <c r="I227" s="45"/>
      <c r="J227" s="16"/>
      <c r="K227" s="75"/>
      <c r="L227" s="72"/>
      <c r="M227" s="4"/>
      <c r="N227" s="4"/>
    </row>
    <row r="228" spans="1:12" ht="18">
      <c r="A228" s="16"/>
      <c r="B228" s="177" t="s">
        <v>203</v>
      </c>
      <c r="C228" s="177"/>
      <c r="D228" s="177"/>
      <c r="E228" s="177"/>
      <c r="F228" s="177"/>
      <c r="G228" s="177"/>
      <c r="H228" s="178"/>
      <c r="I228" s="21"/>
      <c r="J228" s="16"/>
      <c r="K228" s="75"/>
      <c r="L228" s="72"/>
    </row>
    <row r="229" spans="1:12" ht="18">
      <c r="A229" s="16"/>
      <c r="B229" s="4"/>
      <c r="C229" s="4"/>
      <c r="D229" s="4"/>
      <c r="E229" s="4"/>
      <c r="F229" s="4"/>
      <c r="G229" s="4"/>
      <c r="H229" s="42" t="s">
        <v>0</v>
      </c>
      <c r="I229" s="21"/>
      <c r="J229" s="4"/>
      <c r="K229" s="166"/>
      <c r="L229" s="166"/>
    </row>
    <row r="230" spans="1:12" ht="13.5" thickBot="1">
      <c r="A230" s="16"/>
      <c r="B230" s="4"/>
      <c r="C230" s="4"/>
      <c r="D230" s="4"/>
      <c r="E230" s="4"/>
      <c r="F230" s="4"/>
      <c r="G230" s="4"/>
      <c r="H230" s="44"/>
      <c r="I230" s="40"/>
      <c r="J230" s="4"/>
      <c r="K230" s="71"/>
      <c r="L230" s="72"/>
    </row>
    <row r="231" spans="1:12" ht="15.75">
      <c r="A231" s="16"/>
      <c r="B231" s="33" t="s">
        <v>136</v>
      </c>
      <c r="C231" s="6"/>
      <c r="D231" s="4"/>
      <c r="E231" s="4"/>
      <c r="F231" s="4"/>
      <c r="G231" s="4"/>
      <c r="H231" s="153"/>
      <c r="I231" s="40"/>
      <c r="J231" s="4"/>
      <c r="K231" s="71"/>
      <c r="L231" s="72"/>
    </row>
    <row r="232" spans="1:12" ht="12.75">
      <c r="A232" s="16"/>
      <c r="B232" s="4"/>
      <c r="C232" s="4"/>
      <c r="D232" s="4"/>
      <c r="E232" s="4"/>
      <c r="F232" s="4"/>
      <c r="G232" s="4"/>
      <c r="H232" s="154"/>
      <c r="I232" s="40"/>
      <c r="J232" s="4"/>
      <c r="K232" s="71"/>
      <c r="L232" s="72"/>
    </row>
    <row r="233" spans="1:12" ht="12.75">
      <c r="A233" s="16"/>
      <c r="B233" s="157" t="s">
        <v>114</v>
      </c>
      <c r="C233" s="7"/>
      <c r="D233" s="4"/>
      <c r="E233" s="4"/>
      <c r="F233" s="4"/>
      <c r="G233" s="4"/>
      <c r="H233" s="154"/>
      <c r="I233" s="40"/>
      <c r="J233" s="4"/>
      <c r="K233" s="71"/>
      <c r="L233" s="72"/>
    </row>
    <row r="234" spans="1:12" ht="12.75">
      <c r="A234" s="16"/>
      <c r="B234" s="157"/>
      <c r="C234" s="7"/>
      <c r="D234" s="4"/>
      <c r="E234" s="4"/>
      <c r="F234" s="4"/>
      <c r="G234" s="4"/>
      <c r="H234" s="154"/>
      <c r="I234" s="40"/>
      <c r="J234" s="4"/>
      <c r="K234" s="71"/>
      <c r="L234" s="72"/>
    </row>
    <row r="235" spans="1:12" ht="12.75">
      <c r="A235" s="16"/>
      <c r="B235" s="157"/>
      <c r="C235" s="7"/>
      <c r="D235" s="4"/>
      <c r="E235" s="4"/>
      <c r="F235" s="4"/>
      <c r="G235" s="4"/>
      <c r="H235" s="154"/>
      <c r="I235" s="40"/>
      <c r="J235" s="4"/>
      <c r="K235" s="71">
        <v>0</v>
      </c>
      <c r="L235" s="72" t="s">
        <v>44</v>
      </c>
    </row>
    <row r="236" spans="1:12" ht="12.75">
      <c r="A236" s="16"/>
      <c r="B236" s="157"/>
      <c r="C236" s="7"/>
      <c r="D236" s="4"/>
      <c r="E236" s="4"/>
      <c r="F236" s="4"/>
      <c r="G236" s="4"/>
      <c r="H236" s="154"/>
      <c r="I236" s="40"/>
      <c r="J236" s="4"/>
      <c r="K236" s="71"/>
      <c r="L236" s="72"/>
    </row>
    <row r="237" spans="1:12" ht="12.75">
      <c r="A237" s="16"/>
      <c r="B237" s="157"/>
      <c r="C237" s="7"/>
      <c r="D237" s="4"/>
      <c r="E237" s="4"/>
      <c r="F237" s="4"/>
      <c r="G237" s="4"/>
      <c r="H237" s="154"/>
      <c r="I237" s="40"/>
      <c r="J237" s="4"/>
      <c r="K237" s="71"/>
      <c r="L237" s="72"/>
    </row>
    <row r="238" spans="1:12" ht="13.5" thickBot="1">
      <c r="A238" s="16"/>
      <c r="B238" s="157"/>
      <c r="C238" s="7"/>
      <c r="D238" s="4"/>
      <c r="E238" s="4"/>
      <c r="F238" s="4"/>
      <c r="G238" s="4"/>
      <c r="H238" s="155"/>
      <c r="I238" s="40"/>
      <c r="J238" s="4"/>
      <c r="K238" s="71"/>
      <c r="L238" s="72"/>
    </row>
    <row r="239" spans="1:12" ht="13.5" thickBot="1">
      <c r="A239" s="16"/>
      <c r="B239" s="4"/>
      <c r="C239" s="4"/>
      <c r="D239" s="4"/>
      <c r="E239" s="4"/>
      <c r="F239" s="4"/>
      <c r="G239" s="4"/>
      <c r="H239" s="97"/>
      <c r="I239" s="40"/>
      <c r="J239" s="4"/>
      <c r="K239" s="71"/>
      <c r="L239" s="72"/>
    </row>
    <row r="240" spans="1:12" ht="15.75">
      <c r="A240" s="16"/>
      <c r="B240" s="33" t="s">
        <v>137</v>
      </c>
      <c r="C240" s="6"/>
      <c r="D240" s="4"/>
      <c r="E240" s="4"/>
      <c r="F240" s="4"/>
      <c r="G240" s="4"/>
      <c r="H240" s="153"/>
      <c r="I240" s="40"/>
      <c r="J240" s="4"/>
      <c r="K240" s="71"/>
      <c r="L240" s="72"/>
    </row>
    <row r="241" spans="1:12" ht="12.75">
      <c r="A241" s="16"/>
      <c r="B241" s="4"/>
      <c r="C241" s="4"/>
      <c r="D241" s="4"/>
      <c r="E241" s="4"/>
      <c r="F241" s="4"/>
      <c r="G241" s="4"/>
      <c r="H241" s="154"/>
      <c r="I241" s="40"/>
      <c r="J241" s="4"/>
      <c r="K241" s="71"/>
      <c r="L241" s="72"/>
    </row>
    <row r="242" spans="1:12" ht="12.75">
      <c r="A242" s="16"/>
      <c r="B242" s="156" t="s">
        <v>186</v>
      </c>
      <c r="C242" s="7"/>
      <c r="D242" s="4"/>
      <c r="E242" s="4"/>
      <c r="F242" s="4"/>
      <c r="G242" s="4"/>
      <c r="H242" s="154"/>
      <c r="I242" s="40"/>
      <c r="J242" s="4"/>
      <c r="K242" s="71"/>
      <c r="L242" s="72"/>
    </row>
    <row r="243" spans="1:12" ht="12.75">
      <c r="A243" s="16"/>
      <c r="B243" s="157"/>
      <c r="C243" s="7"/>
      <c r="D243" s="4"/>
      <c r="E243" s="4"/>
      <c r="F243" s="4"/>
      <c r="G243" s="4"/>
      <c r="H243" s="154"/>
      <c r="I243" s="40"/>
      <c r="J243" s="4"/>
      <c r="K243" s="71"/>
      <c r="L243" s="72"/>
    </row>
    <row r="244" spans="1:12" ht="12.75">
      <c r="A244" s="16"/>
      <c r="B244" s="157"/>
      <c r="C244" s="7"/>
      <c r="D244" s="4"/>
      <c r="E244" s="4"/>
      <c r="F244" s="4"/>
      <c r="G244" s="4"/>
      <c r="H244" s="154"/>
      <c r="I244" s="40"/>
      <c r="J244" s="4"/>
      <c r="K244" s="71">
        <v>0</v>
      </c>
      <c r="L244" s="72" t="s">
        <v>115</v>
      </c>
    </row>
    <row r="245" spans="1:12" ht="12.75">
      <c r="A245" s="16"/>
      <c r="B245" s="157"/>
      <c r="C245" s="7"/>
      <c r="D245" s="4"/>
      <c r="E245" s="4"/>
      <c r="F245" s="4"/>
      <c r="G245" s="4"/>
      <c r="H245" s="154"/>
      <c r="I245" s="40"/>
      <c r="J245" s="4"/>
      <c r="K245" s="71"/>
      <c r="L245" s="72"/>
    </row>
    <row r="246" spans="1:12" ht="12.75">
      <c r="A246" s="16"/>
      <c r="B246" s="157"/>
      <c r="C246" s="7"/>
      <c r="D246" s="4"/>
      <c r="E246" s="4"/>
      <c r="F246" s="4"/>
      <c r="G246" s="4"/>
      <c r="H246" s="154"/>
      <c r="I246" s="40"/>
      <c r="J246" s="4"/>
      <c r="K246" s="71"/>
      <c r="L246" s="72"/>
    </row>
    <row r="247" spans="1:12" ht="13.5" thickBot="1">
      <c r="A247" s="16"/>
      <c r="B247" s="157"/>
      <c r="C247" s="7"/>
      <c r="D247" s="4"/>
      <c r="E247" s="4"/>
      <c r="F247" s="4"/>
      <c r="G247" s="4"/>
      <c r="H247" s="155"/>
      <c r="I247" s="40"/>
      <c r="J247" s="4"/>
      <c r="K247" s="71"/>
      <c r="L247" s="72"/>
    </row>
    <row r="248" spans="1:12" ht="12.75">
      <c r="A248" s="16"/>
      <c r="B248" s="4"/>
      <c r="C248" s="4"/>
      <c r="D248" s="4"/>
      <c r="E248" s="4"/>
      <c r="F248" s="4"/>
      <c r="G248" s="4"/>
      <c r="H248" s="97"/>
      <c r="I248" s="40"/>
      <c r="J248" s="4"/>
      <c r="K248" s="71"/>
      <c r="L248" s="72"/>
    </row>
    <row r="249" spans="1:12" ht="13.5" thickBot="1">
      <c r="A249" s="16"/>
      <c r="B249" s="4"/>
      <c r="C249" s="4"/>
      <c r="D249" s="4"/>
      <c r="E249" s="4"/>
      <c r="F249" s="4"/>
      <c r="G249" s="4"/>
      <c r="H249" s="44"/>
      <c r="I249" s="40"/>
      <c r="J249" s="4"/>
      <c r="K249" s="71"/>
      <c r="L249" s="72"/>
    </row>
    <row r="250" spans="1:12" ht="15.75">
      <c r="A250" s="16"/>
      <c r="B250" s="33" t="s">
        <v>138</v>
      </c>
      <c r="C250" s="6"/>
      <c r="D250" s="4"/>
      <c r="E250" s="4"/>
      <c r="F250" s="4"/>
      <c r="G250" s="4"/>
      <c r="H250" s="153"/>
      <c r="I250" s="40"/>
      <c r="J250" s="4"/>
      <c r="K250" s="71"/>
      <c r="L250" s="72"/>
    </row>
    <row r="251" spans="1:12" ht="12.75">
      <c r="A251" s="16"/>
      <c r="B251" s="4"/>
      <c r="C251" s="4"/>
      <c r="D251" s="4"/>
      <c r="E251" s="4"/>
      <c r="F251" s="4"/>
      <c r="G251" s="4"/>
      <c r="H251" s="154"/>
      <c r="I251" s="40"/>
      <c r="J251" s="4"/>
      <c r="K251" s="71"/>
      <c r="L251" s="72"/>
    </row>
    <row r="252" spans="1:12" ht="12.75">
      <c r="A252" s="16"/>
      <c r="B252" s="157" t="s">
        <v>22</v>
      </c>
      <c r="C252" s="7"/>
      <c r="D252" s="4"/>
      <c r="E252" s="4"/>
      <c r="F252" s="4"/>
      <c r="G252" s="4"/>
      <c r="H252" s="154"/>
      <c r="I252" s="40"/>
      <c r="J252" s="4"/>
      <c r="K252" s="71"/>
      <c r="L252" s="72"/>
    </row>
    <row r="253" spans="1:12" ht="12.75">
      <c r="A253" s="16"/>
      <c r="B253" s="157"/>
      <c r="C253" s="7"/>
      <c r="D253" s="4"/>
      <c r="E253" s="4"/>
      <c r="F253" s="4"/>
      <c r="G253" s="4"/>
      <c r="H253" s="154"/>
      <c r="I253" s="40"/>
      <c r="J253" s="4"/>
      <c r="K253" s="71"/>
      <c r="L253" s="72"/>
    </row>
    <row r="254" spans="1:12" ht="12.75">
      <c r="A254" s="16"/>
      <c r="B254" s="157"/>
      <c r="C254" s="7"/>
      <c r="D254" s="4"/>
      <c r="E254" s="4"/>
      <c r="F254" s="4"/>
      <c r="G254" s="4"/>
      <c r="H254" s="154"/>
      <c r="I254" s="40"/>
      <c r="J254" s="4"/>
      <c r="K254" s="71">
        <v>0</v>
      </c>
      <c r="L254" s="72" t="s">
        <v>43</v>
      </c>
    </row>
    <row r="255" spans="1:12" ht="12.75">
      <c r="A255" s="16"/>
      <c r="B255" s="157"/>
      <c r="C255" s="7"/>
      <c r="D255" s="4"/>
      <c r="E255" s="4"/>
      <c r="F255" s="4"/>
      <c r="G255" s="4"/>
      <c r="H255" s="154"/>
      <c r="I255" s="40"/>
      <c r="J255" s="4"/>
      <c r="K255" s="71"/>
      <c r="L255" s="72"/>
    </row>
    <row r="256" spans="1:12" ht="12.75">
      <c r="A256" s="16"/>
      <c r="B256" s="157"/>
      <c r="C256" s="7"/>
      <c r="D256" s="4"/>
      <c r="E256" s="4"/>
      <c r="F256" s="4"/>
      <c r="G256" s="4"/>
      <c r="H256" s="154"/>
      <c r="I256" s="40"/>
      <c r="J256" s="4"/>
      <c r="K256" s="71"/>
      <c r="L256" s="72"/>
    </row>
    <row r="257" spans="1:12" ht="13.5" thickBot="1">
      <c r="A257" s="16"/>
      <c r="B257" s="157"/>
      <c r="C257" s="7"/>
      <c r="D257" s="4"/>
      <c r="E257" s="4"/>
      <c r="F257" s="4"/>
      <c r="G257" s="4"/>
      <c r="H257" s="155"/>
      <c r="I257" s="40"/>
      <c r="J257" s="4"/>
      <c r="K257" s="71"/>
      <c r="L257" s="72"/>
    </row>
    <row r="258" spans="1:12" ht="12.75">
      <c r="A258" s="16"/>
      <c r="B258" s="4"/>
      <c r="C258" s="4"/>
      <c r="D258" s="4"/>
      <c r="E258" s="4"/>
      <c r="F258" s="4"/>
      <c r="G258" s="4"/>
      <c r="H258" s="97"/>
      <c r="I258" s="40"/>
      <c r="J258" s="4"/>
      <c r="K258" s="71"/>
      <c r="L258" s="72"/>
    </row>
    <row r="259" spans="1:12" ht="13.5" thickBot="1">
      <c r="A259" s="16"/>
      <c r="B259" s="4"/>
      <c r="C259" s="4"/>
      <c r="D259" s="4"/>
      <c r="E259" s="4"/>
      <c r="F259" s="4"/>
      <c r="G259" s="4"/>
      <c r="H259" s="44"/>
      <c r="I259" s="47"/>
      <c r="J259" s="4"/>
      <c r="K259" s="71"/>
      <c r="L259" s="72"/>
    </row>
    <row r="260" spans="1:12" ht="15.75">
      <c r="A260" s="16"/>
      <c r="B260" s="33" t="s">
        <v>139</v>
      </c>
      <c r="C260" s="6"/>
      <c r="D260" s="4"/>
      <c r="E260" s="4"/>
      <c r="F260" s="4"/>
      <c r="G260" s="4"/>
      <c r="H260" s="153"/>
      <c r="I260" s="47"/>
      <c r="J260" s="4"/>
      <c r="K260" s="71"/>
      <c r="L260" s="72"/>
    </row>
    <row r="261" spans="1:12" ht="12.75">
      <c r="A261" s="16"/>
      <c r="B261" s="4"/>
      <c r="C261" s="4"/>
      <c r="D261" s="4"/>
      <c r="E261" s="4"/>
      <c r="F261" s="4"/>
      <c r="G261" s="4"/>
      <c r="H261" s="154"/>
      <c r="I261" s="47"/>
      <c r="J261" s="4"/>
      <c r="K261" s="71"/>
      <c r="L261" s="72"/>
    </row>
    <row r="262" spans="1:12" ht="12.75">
      <c r="A262" s="16"/>
      <c r="B262" s="157" t="s">
        <v>116</v>
      </c>
      <c r="C262" s="7"/>
      <c r="D262" s="4"/>
      <c r="E262" s="4"/>
      <c r="F262" s="4"/>
      <c r="G262" s="4"/>
      <c r="H262" s="154"/>
      <c r="I262" s="47"/>
      <c r="J262" s="4"/>
      <c r="K262" s="71"/>
      <c r="L262" s="72"/>
    </row>
    <row r="263" spans="1:12" ht="12.75">
      <c r="A263" s="16"/>
      <c r="B263" s="157"/>
      <c r="C263" s="7"/>
      <c r="D263" s="4"/>
      <c r="E263" s="4"/>
      <c r="F263" s="4"/>
      <c r="G263" s="4"/>
      <c r="H263" s="154"/>
      <c r="I263" s="47"/>
      <c r="J263" s="4"/>
      <c r="K263" s="71">
        <v>0</v>
      </c>
      <c r="L263" s="72" t="s">
        <v>63</v>
      </c>
    </row>
    <row r="264" spans="1:12" ht="12.75">
      <c r="A264" s="16"/>
      <c r="B264" s="157"/>
      <c r="C264" s="7"/>
      <c r="D264" s="4"/>
      <c r="E264" s="4"/>
      <c r="F264" s="4"/>
      <c r="G264" s="4"/>
      <c r="H264" s="154"/>
      <c r="I264" s="47"/>
      <c r="J264" s="4"/>
      <c r="K264" s="71"/>
      <c r="L264" s="72"/>
    </row>
    <row r="265" spans="1:12" ht="12.75">
      <c r="A265" s="16"/>
      <c r="B265" s="157"/>
      <c r="C265" s="7"/>
      <c r="D265" s="4"/>
      <c r="E265" s="4"/>
      <c r="F265" s="4"/>
      <c r="G265" s="4"/>
      <c r="H265" s="154"/>
      <c r="I265" s="47"/>
      <c r="J265" s="4"/>
      <c r="K265" s="71"/>
      <c r="L265" s="72"/>
    </row>
    <row r="266" spans="1:12" ht="12.75">
      <c r="A266" s="16"/>
      <c r="B266" s="157"/>
      <c r="C266" s="7"/>
      <c r="D266" s="4"/>
      <c r="E266" s="4"/>
      <c r="F266" s="4"/>
      <c r="G266" s="4"/>
      <c r="H266" s="154"/>
      <c r="I266" s="47"/>
      <c r="J266" s="4"/>
      <c r="K266" s="71"/>
      <c r="L266" s="72"/>
    </row>
    <row r="267" spans="1:12" ht="13.5" thickBot="1">
      <c r="A267" s="16"/>
      <c r="B267" s="157"/>
      <c r="C267" s="7"/>
      <c r="D267" s="4"/>
      <c r="E267" s="4"/>
      <c r="F267" s="4"/>
      <c r="G267" s="4"/>
      <c r="H267" s="155"/>
      <c r="I267" s="47"/>
      <c r="J267" s="4"/>
      <c r="K267" s="71"/>
      <c r="L267" s="72"/>
    </row>
    <row r="268" spans="1:12" ht="12.75">
      <c r="A268" s="16"/>
      <c r="B268" s="4"/>
      <c r="C268" s="4"/>
      <c r="D268" s="4"/>
      <c r="E268" s="4"/>
      <c r="F268" s="4"/>
      <c r="G268" s="4"/>
      <c r="H268" s="97"/>
      <c r="I268" s="47"/>
      <c r="J268" s="4"/>
      <c r="K268" s="71"/>
      <c r="L268" s="72"/>
    </row>
    <row r="269" spans="1:12" ht="12.75">
      <c r="A269" s="16"/>
      <c r="B269" s="4"/>
      <c r="C269" s="4"/>
      <c r="D269" s="4"/>
      <c r="E269" s="4"/>
      <c r="F269" s="4"/>
      <c r="G269" s="4"/>
      <c r="H269" s="40"/>
      <c r="I269" s="40"/>
      <c r="J269" s="4"/>
      <c r="K269" s="71"/>
      <c r="L269" s="72"/>
    </row>
    <row r="270" spans="1:12" ht="16.5" thickBot="1">
      <c r="A270" s="16"/>
      <c r="B270" s="33" t="s">
        <v>140</v>
      </c>
      <c r="C270" s="6"/>
      <c r="D270" s="4"/>
      <c r="E270" s="4"/>
      <c r="F270" s="4"/>
      <c r="G270" s="4"/>
      <c r="H270" s="40"/>
      <c r="I270" s="40"/>
      <c r="J270" s="4"/>
      <c r="K270" s="71"/>
      <c r="L270" s="72"/>
    </row>
    <row r="271" spans="1:12" ht="12.75">
      <c r="A271" s="16"/>
      <c r="B271" s="4"/>
      <c r="C271" s="4"/>
      <c r="D271" s="4"/>
      <c r="E271" s="4"/>
      <c r="F271" s="4"/>
      <c r="G271" s="4"/>
      <c r="H271" s="167"/>
      <c r="I271" s="40"/>
      <c r="J271" s="4"/>
      <c r="K271" s="71"/>
      <c r="L271" s="72"/>
    </row>
    <row r="272" spans="1:12" ht="12.75">
      <c r="A272" s="16"/>
      <c r="B272" s="157" t="s">
        <v>162</v>
      </c>
      <c r="C272" s="7"/>
      <c r="D272" s="4"/>
      <c r="E272" s="4"/>
      <c r="F272" s="4"/>
      <c r="G272" s="4"/>
      <c r="H272" s="154"/>
      <c r="I272" s="40"/>
      <c r="J272" s="4"/>
      <c r="K272" s="71"/>
      <c r="L272" s="72"/>
    </row>
    <row r="273" spans="1:12" ht="12.75">
      <c r="A273" s="16"/>
      <c r="B273" s="157"/>
      <c r="C273" s="7"/>
      <c r="D273" s="4"/>
      <c r="E273" s="4"/>
      <c r="F273" s="4"/>
      <c r="G273" s="4"/>
      <c r="H273" s="154"/>
      <c r="I273" s="40"/>
      <c r="J273" s="4"/>
      <c r="K273" s="71"/>
      <c r="L273" s="72"/>
    </row>
    <row r="274" spans="1:12" ht="12.75">
      <c r="A274" s="16"/>
      <c r="B274" s="157"/>
      <c r="C274" s="7"/>
      <c r="D274" s="4"/>
      <c r="E274" s="4"/>
      <c r="F274" s="4"/>
      <c r="G274" s="4"/>
      <c r="H274" s="154"/>
      <c r="I274" s="40"/>
      <c r="J274" s="4"/>
      <c r="K274" s="71">
        <v>0</v>
      </c>
      <c r="L274" s="72" t="s">
        <v>64</v>
      </c>
    </row>
    <row r="275" spans="1:12" ht="12.75">
      <c r="A275" s="16"/>
      <c r="B275" s="157"/>
      <c r="C275" s="7"/>
      <c r="D275" s="4"/>
      <c r="E275" s="4"/>
      <c r="F275" s="4"/>
      <c r="G275" s="4"/>
      <c r="H275" s="154"/>
      <c r="I275" s="40"/>
      <c r="J275" s="4"/>
      <c r="K275" s="71"/>
      <c r="L275" s="72"/>
    </row>
    <row r="276" spans="1:12" ht="12.75">
      <c r="A276" s="16"/>
      <c r="B276" s="157"/>
      <c r="C276" s="7"/>
      <c r="D276" s="4"/>
      <c r="E276" s="4"/>
      <c r="F276" s="4"/>
      <c r="G276" s="4"/>
      <c r="H276" s="154"/>
      <c r="I276" s="40"/>
      <c r="J276" s="4"/>
      <c r="K276" s="71"/>
      <c r="L276" s="72"/>
    </row>
    <row r="277" spans="1:12" ht="12.75">
      <c r="A277" s="16"/>
      <c r="B277" s="157"/>
      <c r="C277" s="7"/>
      <c r="D277" s="4"/>
      <c r="E277" s="4"/>
      <c r="F277" s="4"/>
      <c r="G277" s="4"/>
      <c r="H277" s="154"/>
      <c r="I277" s="40"/>
      <c r="J277" s="4"/>
      <c r="K277" s="71"/>
      <c r="L277" s="72"/>
    </row>
    <row r="278" spans="1:12" ht="12.75">
      <c r="A278" s="16"/>
      <c r="B278" s="4"/>
      <c r="C278" s="4"/>
      <c r="D278" s="4"/>
      <c r="E278" s="4"/>
      <c r="F278" s="4"/>
      <c r="G278" s="4"/>
      <c r="H278" s="154"/>
      <c r="I278" s="40"/>
      <c r="J278" s="4"/>
      <c r="K278" s="71"/>
      <c r="L278" s="72"/>
    </row>
    <row r="279" spans="1:12" ht="13.5" thickBot="1">
      <c r="A279" s="16"/>
      <c r="B279" s="4"/>
      <c r="C279" s="4"/>
      <c r="D279" s="4"/>
      <c r="E279" s="4"/>
      <c r="F279" s="4"/>
      <c r="G279" s="4"/>
      <c r="H279" s="155"/>
      <c r="I279" s="40"/>
      <c r="J279" s="4"/>
      <c r="K279" s="71"/>
      <c r="L279" s="72"/>
    </row>
    <row r="280" spans="1:12" ht="13.5" thickBot="1">
      <c r="A280" s="16"/>
      <c r="B280" s="4"/>
      <c r="C280" s="4"/>
      <c r="D280" s="4"/>
      <c r="E280" s="4"/>
      <c r="F280" s="4"/>
      <c r="G280" s="4"/>
      <c r="H280" s="97"/>
      <c r="I280" s="40"/>
      <c r="J280" s="4"/>
      <c r="K280" s="71"/>
      <c r="L280" s="72"/>
    </row>
    <row r="281" spans="1:12" ht="12.75">
      <c r="A281" s="16"/>
      <c r="B281" s="4" t="s">
        <v>163</v>
      </c>
      <c r="C281" s="4"/>
      <c r="D281" s="4"/>
      <c r="E281" s="4"/>
      <c r="F281" s="4"/>
      <c r="G281" s="4"/>
      <c r="H281" s="139"/>
      <c r="I281" s="40"/>
      <c r="J281" s="4"/>
      <c r="K281" s="71"/>
      <c r="L281" s="72"/>
    </row>
    <row r="282" spans="1:12" ht="12.75">
      <c r="A282" s="16"/>
      <c r="B282" s="4"/>
      <c r="C282" s="4"/>
      <c r="D282" s="4"/>
      <c r="E282" s="4"/>
      <c r="F282" s="4"/>
      <c r="G282" s="4"/>
      <c r="H282" s="164"/>
      <c r="I282" s="40"/>
      <c r="J282" s="4"/>
      <c r="K282" s="71">
        <v>0</v>
      </c>
      <c r="L282" s="72" t="s">
        <v>164</v>
      </c>
    </row>
    <row r="283" spans="1:12" ht="13.5" thickBot="1">
      <c r="A283" s="16"/>
      <c r="B283" s="4"/>
      <c r="C283" s="4"/>
      <c r="D283" s="4"/>
      <c r="E283" s="4"/>
      <c r="F283" s="4"/>
      <c r="G283" s="4"/>
      <c r="H283" s="165"/>
      <c r="I283" s="40"/>
      <c r="J283" s="4"/>
      <c r="K283" s="71"/>
      <c r="L283" s="72"/>
    </row>
    <row r="284" spans="1:12" ht="12.75">
      <c r="A284" s="16"/>
      <c r="B284" s="4"/>
      <c r="C284" s="4"/>
      <c r="D284" s="4"/>
      <c r="E284" s="4"/>
      <c r="F284" s="4"/>
      <c r="G284" s="4"/>
      <c r="H284" s="48"/>
      <c r="I284" s="48"/>
      <c r="J284" s="16"/>
      <c r="K284" s="71"/>
      <c r="L284" s="72"/>
    </row>
    <row r="285" spans="1:12" ht="12.75">
      <c r="A285" s="16"/>
      <c r="B285" s="4"/>
      <c r="C285" s="4"/>
      <c r="D285" s="4"/>
      <c r="E285" s="4"/>
      <c r="F285" s="4"/>
      <c r="G285" s="4"/>
      <c r="H285" s="48"/>
      <c r="I285" s="48"/>
      <c r="J285" s="4"/>
      <c r="K285" s="71"/>
      <c r="L285" s="72"/>
    </row>
    <row r="286" spans="1:12" ht="15.75">
      <c r="A286" s="16"/>
      <c r="B286" s="33" t="s">
        <v>141</v>
      </c>
      <c r="C286" s="4"/>
      <c r="D286" s="4"/>
      <c r="E286" s="4"/>
      <c r="F286" s="4"/>
      <c r="G286" s="4"/>
      <c r="H286" s="48"/>
      <c r="I286" s="48"/>
      <c r="J286" s="4"/>
      <c r="K286" s="71"/>
      <c r="L286" s="72"/>
    </row>
    <row r="287" spans="1:12" ht="13.5" thickBot="1">
      <c r="A287" s="16"/>
      <c r="B287" s="4"/>
      <c r="C287" s="4"/>
      <c r="D287" s="4"/>
      <c r="E287" s="4"/>
      <c r="F287" s="4"/>
      <c r="G287" s="4"/>
      <c r="H287" s="48"/>
      <c r="I287" s="48"/>
      <c r="J287" s="4"/>
      <c r="K287" s="71"/>
      <c r="L287" s="72"/>
    </row>
    <row r="288" spans="1:12" ht="39" thickBot="1">
      <c r="A288" s="16"/>
      <c r="B288" s="9" t="s">
        <v>117</v>
      </c>
      <c r="C288" s="4"/>
      <c r="D288" s="4"/>
      <c r="E288" s="4"/>
      <c r="F288" s="4"/>
      <c r="G288" s="4"/>
      <c r="H288" s="95"/>
      <c r="I288" s="48"/>
      <c r="J288" s="4"/>
      <c r="K288" s="71">
        <v>0</v>
      </c>
      <c r="L288" s="72" t="s">
        <v>166</v>
      </c>
    </row>
    <row r="289" spans="1:12" ht="13.5" thickBot="1">
      <c r="A289" s="28"/>
      <c r="B289" s="29"/>
      <c r="C289" s="29"/>
      <c r="D289" s="29"/>
      <c r="E289" s="29"/>
      <c r="F289" s="29"/>
      <c r="G289" s="29"/>
      <c r="H289" s="105"/>
      <c r="I289" s="80"/>
      <c r="J289" s="4"/>
      <c r="K289" s="71"/>
      <c r="L289" s="72"/>
    </row>
    <row r="290" spans="1:12" ht="18" customHeight="1" thickBot="1">
      <c r="A290" s="4"/>
      <c r="B290" s="4"/>
      <c r="C290" s="4"/>
      <c r="D290" s="4"/>
      <c r="E290" s="4"/>
      <c r="F290" s="4"/>
      <c r="G290" s="4"/>
      <c r="H290" s="8"/>
      <c r="I290" s="8"/>
      <c r="J290" s="4"/>
      <c r="K290" s="71"/>
      <c r="L290" s="72"/>
    </row>
    <row r="291" spans="1:12" ht="12.75">
      <c r="A291" s="13"/>
      <c r="B291" s="14"/>
      <c r="C291" s="14"/>
      <c r="D291" s="14"/>
      <c r="E291" s="14"/>
      <c r="F291" s="14"/>
      <c r="G291" s="14"/>
      <c r="H291" s="45"/>
      <c r="I291" s="45"/>
      <c r="J291" s="16"/>
      <c r="K291" s="71"/>
      <c r="L291" s="72"/>
    </row>
    <row r="292" spans="1:12" ht="18">
      <c r="A292" s="46"/>
      <c r="B292" s="177" t="s">
        <v>204</v>
      </c>
      <c r="C292" s="177"/>
      <c r="D292" s="177"/>
      <c r="E292" s="177"/>
      <c r="F292" s="177"/>
      <c r="G292" s="177"/>
      <c r="H292" s="178"/>
      <c r="I292" s="21"/>
      <c r="J292" s="16"/>
      <c r="K292" s="71"/>
      <c r="L292" s="72"/>
    </row>
    <row r="293" spans="1:12" ht="12.75">
      <c r="A293" s="16"/>
      <c r="B293" s="4"/>
      <c r="C293" s="4"/>
      <c r="D293" s="4"/>
      <c r="E293" s="4"/>
      <c r="F293" s="4"/>
      <c r="G293" s="4"/>
      <c r="H293" s="42" t="s">
        <v>0</v>
      </c>
      <c r="I293" s="21"/>
      <c r="J293" s="4"/>
      <c r="K293" s="71"/>
      <c r="L293" s="72"/>
    </row>
    <row r="294" spans="1:12" ht="13.5" thickBot="1">
      <c r="A294" s="16"/>
      <c r="B294" s="4"/>
      <c r="C294" s="4"/>
      <c r="D294" s="4"/>
      <c r="E294" s="4"/>
      <c r="F294" s="4"/>
      <c r="G294" s="4"/>
      <c r="H294" s="44"/>
      <c r="I294" s="40"/>
      <c r="J294" s="4"/>
      <c r="K294" s="71"/>
      <c r="L294" s="72"/>
    </row>
    <row r="295" spans="1:12" ht="15.75">
      <c r="A295" s="16"/>
      <c r="B295" s="33" t="s">
        <v>142</v>
      </c>
      <c r="C295" s="6"/>
      <c r="D295" s="4"/>
      <c r="E295" s="4"/>
      <c r="F295" s="4"/>
      <c r="G295" s="4"/>
      <c r="H295" s="153"/>
      <c r="I295" s="40"/>
      <c r="J295" s="4"/>
      <c r="K295" s="71"/>
      <c r="L295" s="72"/>
    </row>
    <row r="296" spans="1:12" ht="12.75">
      <c r="A296" s="16"/>
      <c r="B296" s="4"/>
      <c r="C296" s="4"/>
      <c r="D296" s="4"/>
      <c r="E296" s="4"/>
      <c r="F296" s="4"/>
      <c r="G296" s="4"/>
      <c r="H296" s="154"/>
      <c r="I296" s="40"/>
      <c r="J296" s="4"/>
      <c r="K296" s="71"/>
      <c r="L296" s="72"/>
    </row>
    <row r="297" spans="1:12" ht="12.75" customHeight="1">
      <c r="A297" s="16"/>
      <c r="B297" s="157" t="s">
        <v>23</v>
      </c>
      <c r="C297" s="7"/>
      <c r="D297" s="4"/>
      <c r="E297" s="4"/>
      <c r="F297" s="4"/>
      <c r="G297" s="4"/>
      <c r="H297" s="154"/>
      <c r="I297" s="40"/>
      <c r="J297" s="4"/>
      <c r="K297" s="71"/>
      <c r="L297" s="72"/>
    </row>
    <row r="298" spans="1:12" ht="12.75">
      <c r="A298" s="16"/>
      <c r="B298" s="157"/>
      <c r="C298" s="7"/>
      <c r="D298" s="4"/>
      <c r="E298" s="4"/>
      <c r="F298" s="4"/>
      <c r="G298" s="4"/>
      <c r="H298" s="154"/>
      <c r="I298" s="40"/>
      <c r="J298" s="4"/>
      <c r="K298" s="71"/>
      <c r="L298" s="72"/>
    </row>
    <row r="299" spans="1:12" ht="12.75">
      <c r="A299" s="16"/>
      <c r="B299" s="157"/>
      <c r="C299" s="7"/>
      <c r="D299" s="4"/>
      <c r="E299" s="4"/>
      <c r="F299" s="4"/>
      <c r="G299" s="4"/>
      <c r="H299" s="154"/>
      <c r="I299" s="40"/>
      <c r="J299" s="4"/>
      <c r="K299" s="71">
        <v>0</v>
      </c>
      <c r="L299" s="72" t="s">
        <v>65</v>
      </c>
    </row>
    <row r="300" spans="1:12" ht="12.75">
      <c r="A300" s="16"/>
      <c r="B300" s="157"/>
      <c r="C300" s="7"/>
      <c r="D300" s="4"/>
      <c r="E300" s="4"/>
      <c r="F300" s="4"/>
      <c r="G300" s="4"/>
      <c r="H300" s="154"/>
      <c r="I300" s="40"/>
      <c r="J300" s="4"/>
      <c r="K300" s="71"/>
      <c r="L300" s="72"/>
    </row>
    <row r="301" spans="1:12" ht="12.75">
      <c r="A301" s="16"/>
      <c r="B301" s="157"/>
      <c r="C301" s="7"/>
      <c r="D301" s="4"/>
      <c r="E301" s="4"/>
      <c r="F301" s="4"/>
      <c r="G301" s="4"/>
      <c r="H301" s="154"/>
      <c r="I301" s="40"/>
      <c r="J301" s="4"/>
      <c r="K301" s="71"/>
      <c r="L301" s="72"/>
    </row>
    <row r="302" spans="1:12" ht="13.5" thickBot="1">
      <c r="A302" s="16"/>
      <c r="B302" s="157"/>
      <c r="C302" s="7"/>
      <c r="D302" s="4"/>
      <c r="E302" s="4"/>
      <c r="F302" s="4"/>
      <c r="G302" s="4"/>
      <c r="H302" s="155"/>
      <c r="I302" s="40"/>
      <c r="J302" s="4"/>
      <c r="K302" s="71"/>
      <c r="L302" s="72"/>
    </row>
    <row r="303" spans="1:12" ht="13.5" thickBot="1">
      <c r="A303" s="82"/>
      <c r="B303" s="83"/>
      <c r="C303" s="83"/>
      <c r="D303" s="83"/>
      <c r="E303" s="83"/>
      <c r="F303" s="83"/>
      <c r="G303" s="83"/>
      <c r="H303" s="100"/>
      <c r="I303" s="84"/>
      <c r="J303" s="4"/>
      <c r="K303" s="71"/>
      <c r="L303" s="72"/>
    </row>
    <row r="304" spans="1:12" ht="12.75">
      <c r="A304" s="16"/>
      <c r="B304" s="4"/>
      <c r="C304" s="4"/>
      <c r="D304" s="4"/>
      <c r="E304" s="4"/>
      <c r="F304" s="4"/>
      <c r="G304" s="4"/>
      <c r="H304" s="97"/>
      <c r="I304" s="21"/>
      <c r="J304" s="4"/>
      <c r="K304" s="71"/>
      <c r="L304" s="72"/>
    </row>
    <row r="305" spans="1:12" ht="18" customHeight="1">
      <c r="A305" s="16"/>
      <c r="B305" s="33" t="s">
        <v>143</v>
      </c>
      <c r="C305" s="33"/>
      <c r="D305" s="33"/>
      <c r="E305" s="33"/>
      <c r="F305" s="33"/>
      <c r="G305" s="33"/>
      <c r="H305" s="101"/>
      <c r="I305" s="40"/>
      <c r="J305" s="4"/>
      <c r="K305" s="71"/>
      <c r="L305" s="72"/>
    </row>
    <row r="306" spans="1:12" ht="13.5" thickBot="1">
      <c r="A306" s="16"/>
      <c r="B306" s="6"/>
      <c r="C306" s="6"/>
      <c r="D306" s="4"/>
      <c r="E306" s="4"/>
      <c r="F306" s="4"/>
      <c r="G306" s="4"/>
      <c r="H306" s="40"/>
      <c r="I306" s="40"/>
      <c r="J306" s="4"/>
      <c r="K306" s="71"/>
      <c r="L306" s="72"/>
    </row>
    <row r="307" spans="1:12" ht="15.75">
      <c r="A307" s="16"/>
      <c r="B307" s="33" t="s">
        <v>144</v>
      </c>
      <c r="C307" s="6"/>
      <c r="D307" s="4"/>
      <c r="E307" s="4"/>
      <c r="F307" s="4"/>
      <c r="G307" s="4"/>
      <c r="H307" s="153"/>
      <c r="I307" s="40"/>
      <c r="J307" s="4"/>
      <c r="K307" s="71"/>
      <c r="L307" s="72"/>
    </row>
    <row r="308" spans="1:12" ht="12.75">
      <c r="A308" s="16"/>
      <c r="B308" s="4"/>
      <c r="C308" s="4"/>
      <c r="D308" s="4"/>
      <c r="E308" s="4"/>
      <c r="F308" s="4"/>
      <c r="G308" s="4"/>
      <c r="H308" s="154"/>
      <c r="I308" s="40"/>
      <c r="J308" s="4"/>
      <c r="K308" s="71"/>
      <c r="L308" s="72"/>
    </row>
    <row r="309" spans="1:12" ht="12.75">
      <c r="A309" s="16"/>
      <c r="B309" s="157" t="s">
        <v>24</v>
      </c>
      <c r="C309" s="7"/>
      <c r="D309" s="4"/>
      <c r="E309" s="4"/>
      <c r="F309" s="4"/>
      <c r="G309" s="4"/>
      <c r="H309" s="154"/>
      <c r="I309" s="40"/>
      <c r="J309" s="4"/>
      <c r="K309" s="71"/>
      <c r="L309" s="72"/>
    </row>
    <row r="310" spans="1:12" ht="12.75">
      <c r="A310" s="16"/>
      <c r="B310" s="157"/>
      <c r="C310" s="7"/>
      <c r="D310" s="4"/>
      <c r="E310" s="4"/>
      <c r="F310" s="4"/>
      <c r="G310" s="4"/>
      <c r="H310" s="154"/>
      <c r="I310" s="40"/>
      <c r="J310" s="4"/>
      <c r="K310" s="71"/>
      <c r="L310" s="72"/>
    </row>
    <row r="311" spans="1:12" ht="12.75">
      <c r="A311" s="16"/>
      <c r="B311" s="157"/>
      <c r="C311" s="7"/>
      <c r="D311" s="4"/>
      <c r="E311" s="4"/>
      <c r="F311" s="4"/>
      <c r="G311" s="4"/>
      <c r="H311" s="154"/>
      <c r="I311" s="40"/>
      <c r="J311" s="4"/>
      <c r="K311" s="71"/>
      <c r="L311" s="72"/>
    </row>
    <row r="312" spans="1:12" ht="12.75">
      <c r="A312" s="16"/>
      <c r="B312" s="157"/>
      <c r="C312" s="7"/>
      <c r="D312" s="4"/>
      <c r="E312" s="4"/>
      <c r="F312" s="4"/>
      <c r="G312" s="4"/>
      <c r="H312" s="154"/>
      <c r="I312" s="40"/>
      <c r="J312" s="4"/>
      <c r="K312" s="71">
        <v>0</v>
      </c>
      <c r="L312" s="72" t="s">
        <v>55</v>
      </c>
    </row>
    <row r="313" spans="1:12" ht="12.75">
      <c r="A313" s="16"/>
      <c r="B313" s="157"/>
      <c r="C313" s="7"/>
      <c r="D313" s="4"/>
      <c r="E313" s="4"/>
      <c r="F313" s="4"/>
      <c r="G313" s="4"/>
      <c r="H313" s="154"/>
      <c r="I313" s="40"/>
      <c r="J313" s="4"/>
      <c r="K313" s="71"/>
      <c r="L313" s="72"/>
    </row>
    <row r="314" spans="1:12" ht="12.75">
      <c r="A314" s="16"/>
      <c r="B314" s="157"/>
      <c r="C314" s="7"/>
      <c r="D314" s="4"/>
      <c r="E314" s="4"/>
      <c r="F314" s="4"/>
      <c r="G314" s="4"/>
      <c r="H314" s="154"/>
      <c r="I314" s="40"/>
      <c r="J314" s="4"/>
      <c r="K314" s="71"/>
      <c r="L314" s="72"/>
    </row>
    <row r="315" spans="1:12" ht="13.5" thickBot="1">
      <c r="A315" s="16"/>
      <c r="B315" s="7"/>
      <c r="C315" s="7"/>
      <c r="D315" s="4"/>
      <c r="E315" s="4"/>
      <c r="F315" s="4"/>
      <c r="G315" s="4"/>
      <c r="H315" s="155"/>
      <c r="I315" s="21"/>
      <c r="J315" s="4"/>
      <c r="K315" s="71"/>
      <c r="L315" s="72"/>
    </row>
    <row r="316" spans="1:12" ht="12.75">
      <c r="A316" s="16"/>
      <c r="B316" s="7"/>
      <c r="C316" s="7"/>
      <c r="D316" s="4"/>
      <c r="E316" s="4"/>
      <c r="F316" s="4"/>
      <c r="G316" s="4"/>
      <c r="H316" s="41"/>
      <c r="I316" s="21"/>
      <c r="J316" s="4"/>
      <c r="K316" s="71"/>
      <c r="L316" s="72"/>
    </row>
    <row r="317" spans="1:12" ht="13.5" thickBot="1">
      <c r="A317" s="16"/>
      <c r="B317" s="4"/>
      <c r="C317" s="4"/>
      <c r="D317" s="4"/>
      <c r="E317" s="4"/>
      <c r="F317" s="4"/>
      <c r="G317" s="4"/>
      <c r="H317" s="40"/>
      <c r="I317" s="40"/>
      <c r="J317" s="4"/>
      <c r="K317" s="71"/>
      <c r="L317" s="72"/>
    </row>
    <row r="318" spans="1:12" ht="15.75">
      <c r="A318" s="16"/>
      <c r="B318" s="33" t="s">
        <v>187</v>
      </c>
      <c r="C318" s="6"/>
      <c r="D318" s="4"/>
      <c r="E318" s="4"/>
      <c r="F318" s="4"/>
      <c r="G318" s="4"/>
      <c r="H318" s="153"/>
      <c r="I318" s="40"/>
      <c r="J318" s="4"/>
      <c r="K318" s="71"/>
      <c r="L318" s="72"/>
    </row>
    <row r="319" spans="1:12" ht="12.75">
      <c r="A319" s="16"/>
      <c r="B319" s="4"/>
      <c r="C319" s="4"/>
      <c r="D319" s="4"/>
      <c r="E319" s="4"/>
      <c r="F319" s="4"/>
      <c r="G319" s="4"/>
      <c r="H319" s="154"/>
      <c r="I319" s="40"/>
      <c r="J319" s="4"/>
      <c r="K319" s="71"/>
      <c r="L319" s="72"/>
    </row>
    <row r="320" spans="1:12" ht="12.75" customHeight="1">
      <c r="A320" s="16"/>
      <c r="B320" s="157" t="s">
        <v>95</v>
      </c>
      <c r="C320" s="7"/>
      <c r="D320" s="4"/>
      <c r="E320" s="4"/>
      <c r="F320" s="4"/>
      <c r="G320" s="4"/>
      <c r="H320" s="154"/>
      <c r="I320" s="40"/>
      <c r="J320" s="4"/>
      <c r="K320" s="71"/>
      <c r="L320" s="72"/>
    </row>
    <row r="321" spans="1:12" ht="12.75">
      <c r="A321" s="16"/>
      <c r="B321" s="157"/>
      <c r="C321" s="7"/>
      <c r="D321" s="4"/>
      <c r="E321" s="4"/>
      <c r="F321" s="4"/>
      <c r="G321" s="4"/>
      <c r="H321" s="154"/>
      <c r="I321" s="40"/>
      <c r="J321" s="4"/>
      <c r="K321" s="71"/>
      <c r="L321" s="72"/>
    </row>
    <row r="322" spans="1:12" ht="12.75">
      <c r="A322" s="16"/>
      <c r="B322" s="157"/>
      <c r="C322" s="7"/>
      <c r="D322" s="4"/>
      <c r="E322" s="4"/>
      <c r="F322" s="4"/>
      <c r="G322" s="4"/>
      <c r="H322" s="154"/>
      <c r="I322" s="40"/>
      <c r="J322" s="4"/>
      <c r="K322" s="71">
        <v>0</v>
      </c>
      <c r="L322" s="72" t="s">
        <v>54</v>
      </c>
    </row>
    <row r="323" spans="1:12" ht="12.75">
      <c r="A323" s="16"/>
      <c r="B323" s="157"/>
      <c r="C323" s="7"/>
      <c r="D323" s="4"/>
      <c r="E323" s="4"/>
      <c r="F323" s="4"/>
      <c r="G323" s="4"/>
      <c r="H323" s="154"/>
      <c r="I323" s="40"/>
      <c r="J323" s="4"/>
      <c r="K323" s="71"/>
      <c r="L323" s="72"/>
    </row>
    <row r="324" spans="1:12" ht="12.75">
      <c r="A324" s="16"/>
      <c r="B324" s="157"/>
      <c r="C324" s="7"/>
      <c r="D324" s="4"/>
      <c r="E324" s="4"/>
      <c r="F324" s="4"/>
      <c r="G324" s="4"/>
      <c r="H324" s="154"/>
      <c r="I324" s="40"/>
      <c r="J324" s="4"/>
      <c r="K324" s="71"/>
      <c r="L324" s="72"/>
    </row>
    <row r="325" spans="1:12" ht="12.75">
      <c r="A325" s="16"/>
      <c r="B325" s="7"/>
      <c r="C325" s="7"/>
      <c r="D325" s="4"/>
      <c r="E325" s="4"/>
      <c r="F325" s="4"/>
      <c r="G325" s="4"/>
      <c r="H325" s="154"/>
      <c r="I325" s="40"/>
      <c r="J325" s="4"/>
      <c r="K325" s="71"/>
      <c r="L325" s="72"/>
    </row>
    <row r="326" spans="1:12" ht="13.5" thickBot="1">
      <c r="A326" s="16"/>
      <c r="B326" s="7"/>
      <c r="C326" s="7"/>
      <c r="D326" s="4"/>
      <c r="E326" s="4"/>
      <c r="F326" s="4"/>
      <c r="G326" s="4"/>
      <c r="H326" s="155"/>
      <c r="I326" s="40"/>
      <c r="J326" s="4"/>
      <c r="K326" s="71"/>
      <c r="L326" s="72"/>
    </row>
    <row r="327" spans="1:12" ht="12.75">
      <c r="A327" s="16"/>
      <c r="B327" s="7"/>
      <c r="C327" s="7"/>
      <c r="D327" s="4"/>
      <c r="E327" s="4"/>
      <c r="F327" s="4"/>
      <c r="G327" s="4"/>
      <c r="H327" s="102"/>
      <c r="I327" s="40"/>
      <c r="J327" s="4"/>
      <c r="K327" s="71"/>
      <c r="L327" s="72"/>
    </row>
    <row r="328" spans="1:12" ht="13.5" thickBot="1">
      <c r="A328" s="16"/>
      <c r="B328" s="7"/>
      <c r="C328" s="7"/>
      <c r="D328" s="4"/>
      <c r="E328" s="4"/>
      <c r="F328" s="4"/>
      <c r="G328" s="4"/>
      <c r="H328" s="103"/>
      <c r="I328" s="40"/>
      <c r="J328" s="4"/>
      <c r="K328" s="71"/>
      <c r="L328" s="72"/>
    </row>
    <row r="329" spans="1:12" ht="15.75">
      <c r="A329" s="16"/>
      <c r="B329" s="33" t="s">
        <v>145</v>
      </c>
      <c r="C329" s="6"/>
      <c r="D329" s="4"/>
      <c r="E329" s="4"/>
      <c r="F329" s="4"/>
      <c r="G329" s="4"/>
      <c r="H329" s="153"/>
      <c r="I329" s="40"/>
      <c r="J329" s="4"/>
      <c r="K329" s="71"/>
      <c r="L329" s="72"/>
    </row>
    <row r="330" spans="1:12" ht="12.75">
      <c r="A330" s="16"/>
      <c r="B330" s="7"/>
      <c r="C330" s="7"/>
      <c r="D330" s="4"/>
      <c r="E330" s="4"/>
      <c r="F330" s="4"/>
      <c r="G330" s="4"/>
      <c r="H330" s="154"/>
      <c r="I330" s="40"/>
      <c r="J330" s="4"/>
      <c r="K330" s="71"/>
      <c r="L330" s="72"/>
    </row>
    <row r="331" spans="1:12" ht="12.75" customHeight="1">
      <c r="A331" s="16"/>
      <c r="B331" s="157" t="s">
        <v>14</v>
      </c>
      <c r="C331" s="7"/>
      <c r="D331" s="4"/>
      <c r="E331" s="4"/>
      <c r="F331" s="4"/>
      <c r="G331" s="4"/>
      <c r="H331" s="154"/>
      <c r="I331" s="40"/>
      <c r="J331" s="4"/>
      <c r="K331" s="71"/>
      <c r="L331" s="72"/>
    </row>
    <row r="332" spans="1:12" ht="12.75">
      <c r="A332" s="16"/>
      <c r="B332" s="157"/>
      <c r="C332" s="7"/>
      <c r="D332" s="4"/>
      <c r="E332" s="4"/>
      <c r="F332" s="4"/>
      <c r="G332" s="4"/>
      <c r="H332" s="154"/>
      <c r="I332" s="40"/>
      <c r="J332" s="4"/>
      <c r="K332" s="71"/>
      <c r="L332" s="72"/>
    </row>
    <row r="333" spans="1:12" ht="12.75">
      <c r="A333" s="16"/>
      <c r="B333" s="157"/>
      <c r="C333" s="7"/>
      <c r="D333" s="4"/>
      <c r="E333" s="4"/>
      <c r="F333" s="4"/>
      <c r="G333" s="4"/>
      <c r="H333" s="154"/>
      <c r="I333" s="40"/>
      <c r="J333" s="4"/>
      <c r="K333" s="71"/>
      <c r="L333" s="72"/>
    </row>
    <row r="334" spans="1:12" ht="12.75">
      <c r="A334" s="16"/>
      <c r="B334" s="157"/>
      <c r="C334" s="7"/>
      <c r="D334" s="4"/>
      <c r="E334" s="4"/>
      <c r="F334" s="4"/>
      <c r="G334" s="4"/>
      <c r="H334" s="154"/>
      <c r="I334" s="40"/>
      <c r="J334" s="4"/>
      <c r="K334" s="71">
        <v>0</v>
      </c>
      <c r="L334" s="72" t="s">
        <v>42</v>
      </c>
    </row>
    <row r="335" spans="1:12" ht="12.75">
      <c r="A335" s="16"/>
      <c r="B335" s="157"/>
      <c r="C335" s="7"/>
      <c r="D335" s="4"/>
      <c r="E335" s="4"/>
      <c r="F335" s="4"/>
      <c r="G335" s="4"/>
      <c r="H335" s="154"/>
      <c r="I335" s="40"/>
      <c r="J335" s="4"/>
      <c r="K335" s="71"/>
      <c r="L335" s="72"/>
    </row>
    <row r="336" spans="1:12" ht="12.75">
      <c r="A336" s="16"/>
      <c r="B336" s="157"/>
      <c r="C336" s="7"/>
      <c r="D336" s="4"/>
      <c r="E336" s="4"/>
      <c r="F336" s="4"/>
      <c r="G336" s="4"/>
      <c r="H336" s="154"/>
      <c r="I336" s="40"/>
      <c r="J336" s="4"/>
      <c r="K336" s="71"/>
      <c r="L336" s="72"/>
    </row>
    <row r="337" spans="1:12" ht="13.5" thickBot="1">
      <c r="A337" s="16"/>
      <c r="B337" s="4"/>
      <c r="C337" s="4"/>
      <c r="D337" s="4"/>
      <c r="E337" s="4"/>
      <c r="F337" s="4"/>
      <c r="G337" s="4"/>
      <c r="H337" s="155"/>
      <c r="I337" s="40"/>
      <c r="J337" s="4"/>
      <c r="K337" s="71"/>
      <c r="L337" s="72"/>
    </row>
    <row r="338" spans="1:12" ht="12.75">
      <c r="A338" s="16"/>
      <c r="B338" s="4"/>
      <c r="C338" s="4"/>
      <c r="D338" s="4"/>
      <c r="E338" s="4"/>
      <c r="F338" s="4"/>
      <c r="G338" s="4"/>
      <c r="H338" s="40"/>
      <c r="I338" s="40"/>
      <c r="J338" s="4"/>
      <c r="K338" s="71"/>
      <c r="L338" s="72"/>
    </row>
    <row r="339" spans="1:12" ht="13.5" thickBot="1">
      <c r="A339" s="16"/>
      <c r="B339" s="4"/>
      <c r="C339" s="4"/>
      <c r="D339" s="4"/>
      <c r="E339" s="4"/>
      <c r="F339" s="4"/>
      <c r="G339" s="4"/>
      <c r="H339" s="40"/>
      <c r="I339" s="40"/>
      <c r="J339" s="4"/>
      <c r="K339" s="71"/>
      <c r="L339" s="72"/>
    </row>
    <row r="340" spans="1:12" ht="15.75">
      <c r="A340" s="16"/>
      <c r="B340" s="33" t="s">
        <v>146</v>
      </c>
      <c r="C340" s="6"/>
      <c r="D340" s="4"/>
      <c r="E340" s="4"/>
      <c r="F340" s="4"/>
      <c r="G340" s="4"/>
      <c r="H340" s="153"/>
      <c r="I340" s="40"/>
      <c r="J340" s="4"/>
      <c r="K340" s="71">
        <v>0</v>
      </c>
      <c r="L340" s="72" t="s">
        <v>36</v>
      </c>
    </row>
    <row r="341" spans="1:12" ht="15.75">
      <c r="A341" s="16"/>
      <c r="B341" s="33"/>
      <c r="C341" s="4"/>
      <c r="D341" s="4"/>
      <c r="E341" s="4"/>
      <c r="F341" s="4"/>
      <c r="G341" s="4"/>
      <c r="H341" s="154"/>
      <c r="I341" s="40"/>
      <c r="J341" s="4"/>
      <c r="K341" s="71">
        <v>0</v>
      </c>
      <c r="L341" s="72" t="s">
        <v>37</v>
      </c>
    </row>
    <row r="342" spans="1:12" ht="12.75" customHeight="1">
      <c r="A342" s="16"/>
      <c r="B342" s="157" t="s">
        <v>13</v>
      </c>
      <c r="C342" s="7"/>
      <c r="D342" s="4"/>
      <c r="E342" s="4"/>
      <c r="F342" s="4"/>
      <c r="G342" s="4"/>
      <c r="H342" s="154"/>
      <c r="I342" s="40"/>
      <c r="J342" s="4"/>
      <c r="K342" s="71">
        <v>0</v>
      </c>
      <c r="L342" s="72" t="s">
        <v>38</v>
      </c>
    </row>
    <row r="343" spans="1:12" ht="12.75">
      <c r="A343" s="16"/>
      <c r="B343" s="157"/>
      <c r="C343" s="7"/>
      <c r="D343" s="4"/>
      <c r="E343" s="4"/>
      <c r="F343" s="4"/>
      <c r="G343" s="4"/>
      <c r="H343" s="154"/>
      <c r="I343" s="40"/>
      <c r="J343" s="4"/>
      <c r="K343" s="71">
        <v>0</v>
      </c>
      <c r="L343" s="72" t="s">
        <v>39</v>
      </c>
    </row>
    <row r="344" spans="1:12" ht="12.75">
      <c r="A344" s="16"/>
      <c r="B344" s="157"/>
      <c r="C344" s="7"/>
      <c r="D344" s="4"/>
      <c r="E344" s="4"/>
      <c r="F344" s="4"/>
      <c r="G344" s="4"/>
      <c r="H344" s="154"/>
      <c r="I344" s="40"/>
      <c r="J344" s="4"/>
      <c r="K344" s="71">
        <v>0</v>
      </c>
      <c r="L344" s="72" t="s">
        <v>40</v>
      </c>
    </row>
    <row r="345" spans="1:12" ht="12.75">
      <c r="A345" s="16"/>
      <c r="B345" s="157"/>
      <c r="C345" s="7"/>
      <c r="D345" s="4"/>
      <c r="E345" s="4"/>
      <c r="F345" s="4"/>
      <c r="G345" s="4"/>
      <c r="H345" s="154"/>
      <c r="I345" s="40"/>
      <c r="J345" s="4"/>
      <c r="K345" s="71"/>
      <c r="L345" s="72"/>
    </row>
    <row r="346" spans="1:12" ht="12.75">
      <c r="A346" s="16"/>
      <c r="B346" s="157"/>
      <c r="C346" s="7"/>
      <c r="D346" s="4"/>
      <c r="E346" s="4"/>
      <c r="F346" s="4"/>
      <c r="G346" s="4"/>
      <c r="H346" s="154"/>
      <c r="I346" s="40"/>
      <c r="J346" s="4"/>
      <c r="K346" s="71">
        <v>0</v>
      </c>
      <c r="L346" s="72" t="s">
        <v>41</v>
      </c>
    </row>
    <row r="347" spans="1:12" ht="12.75">
      <c r="A347" s="16"/>
      <c r="B347" s="4"/>
      <c r="C347" s="4"/>
      <c r="D347" s="4"/>
      <c r="E347" s="4"/>
      <c r="F347" s="4"/>
      <c r="G347" s="4"/>
      <c r="H347" s="154"/>
      <c r="I347" s="40"/>
      <c r="J347" s="4"/>
      <c r="K347" s="71"/>
      <c r="L347" s="72"/>
    </row>
    <row r="348" spans="1:12" ht="13.5" thickBot="1">
      <c r="A348" s="16"/>
      <c r="B348" s="4"/>
      <c r="C348" s="4"/>
      <c r="D348" s="4"/>
      <c r="E348" s="4"/>
      <c r="F348" s="4"/>
      <c r="G348" s="4"/>
      <c r="H348" s="155"/>
      <c r="I348" s="40"/>
      <c r="J348" s="4"/>
      <c r="K348" s="71"/>
      <c r="L348" s="72"/>
    </row>
    <row r="349" spans="1:12" ht="12.75">
      <c r="A349" s="16"/>
      <c r="B349" s="4"/>
      <c r="C349" s="4"/>
      <c r="D349" s="4"/>
      <c r="E349" s="4"/>
      <c r="F349" s="4"/>
      <c r="G349" s="4"/>
      <c r="H349" s="41"/>
      <c r="I349" s="40"/>
      <c r="J349" s="4"/>
      <c r="K349" s="71"/>
      <c r="L349" s="72"/>
    </row>
    <row r="350" spans="1:12" ht="13.5" thickBot="1">
      <c r="A350" s="28"/>
      <c r="B350" s="29"/>
      <c r="C350" s="29"/>
      <c r="D350" s="29"/>
      <c r="E350" s="29"/>
      <c r="F350" s="29"/>
      <c r="G350" s="29"/>
      <c r="H350" s="31"/>
      <c r="I350" s="31"/>
      <c r="K350" s="71"/>
      <c r="L350" s="72"/>
    </row>
    <row r="351" spans="1:12" ht="18" customHeight="1" thickBot="1">
      <c r="A351" s="29"/>
      <c r="B351" s="29"/>
      <c r="C351" s="29"/>
      <c r="D351" s="29"/>
      <c r="E351" s="29"/>
      <c r="F351" s="29"/>
      <c r="G351" s="29"/>
      <c r="H351" s="29"/>
      <c r="I351" s="29"/>
      <c r="J351" s="4"/>
      <c r="K351" s="73"/>
      <c r="L351" s="73"/>
    </row>
    <row r="352" spans="1:12" ht="12.75">
      <c r="A352" s="13"/>
      <c r="B352" s="14"/>
      <c r="C352" s="14"/>
      <c r="D352" s="14"/>
      <c r="E352" s="14"/>
      <c r="F352" s="14"/>
      <c r="G352" s="14"/>
      <c r="H352" s="15"/>
      <c r="I352" s="15"/>
      <c r="K352" s="73"/>
      <c r="L352" s="73"/>
    </row>
    <row r="353" spans="1:12" ht="15.75">
      <c r="A353" s="16"/>
      <c r="B353" s="33" t="s">
        <v>188</v>
      </c>
      <c r="C353" s="59"/>
      <c r="D353" s="4"/>
      <c r="E353" s="4"/>
      <c r="F353" s="4"/>
      <c r="G353" s="4"/>
      <c r="H353" s="40"/>
      <c r="I353" s="40"/>
      <c r="J353" s="4"/>
      <c r="K353" s="71"/>
      <c r="L353" s="72"/>
    </row>
    <row r="354" spans="1:12" ht="13.5" thickBot="1">
      <c r="A354" s="16"/>
      <c r="B354" s="4"/>
      <c r="C354" s="4"/>
      <c r="D354" s="4"/>
      <c r="E354" s="4"/>
      <c r="F354" s="4"/>
      <c r="G354" s="4"/>
      <c r="H354" s="44"/>
      <c r="I354" s="40"/>
      <c r="J354" s="4"/>
      <c r="K354" s="71"/>
      <c r="L354" s="72"/>
    </row>
    <row r="355" spans="1:12" ht="15.75">
      <c r="A355" s="16"/>
      <c r="B355" s="33" t="s">
        <v>189</v>
      </c>
      <c r="C355" s="6"/>
      <c r="D355" s="4"/>
      <c r="E355" s="4"/>
      <c r="F355" s="4"/>
      <c r="G355" s="4"/>
      <c r="H355" s="153"/>
      <c r="I355" s="40"/>
      <c r="J355" s="4"/>
      <c r="K355" s="71"/>
      <c r="L355" s="72"/>
    </row>
    <row r="356" spans="1:12" ht="12.75">
      <c r="A356" s="16"/>
      <c r="B356" s="4"/>
      <c r="C356" s="4"/>
      <c r="D356" s="4"/>
      <c r="E356" s="4"/>
      <c r="F356" s="4"/>
      <c r="G356" s="4"/>
      <c r="H356" s="154"/>
      <c r="I356" s="40"/>
      <c r="J356" s="4"/>
      <c r="K356" s="71"/>
      <c r="L356" s="72"/>
    </row>
    <row r="357" spans="1:12" ht="12.75">
      <c r="A357" s="16"/>
      <c r="B357" s="157" t="s">
        <v>3</v>
      </c>
      <c r="C357" s="7"/>
      <c r="D357" s="4"/>
      <c r="E357" s="4"/>
      <c r="F357" s="4"/>
      <c r="G357" s="4"/>
      <c r="H357" s="154"/>
      <c r="I357" s="40"/>
      <c r="J357" s="4"/>
      <c r="K357" s="71"/>
      <c r="L357" s="72"/>
    </row>
    <row r="358" spans="1:12" ht="12.75">
      <c r="A358" s="16"/>
      <c r="B358" s="157"/>
      <c r="C358" s="7"/>
      <c r="D358" s="4"/>
      <c r="E358" s="4"/>
      <c r="F358" s="4"/>
      <c r="G358" s="4"/>
      <c r="H358" s="154"/>
      <c r="I358" s="40"/>
      <c r="J358" s="4"/>
      <c r="K358" s="71"/>
      <c r="L358" s="72"/>
    </row>
    <row r="359" spans="1:12" ht="12.75">
      <c r="A359" s="16"/>
      <c r="B359" s="157"/>
      <c r="C359" s="7"/>
      <c r="D359" s="4"/>
      <c r="E359" s="4"/>
      <c r="F359" s="4"/>
      <c r="G359" s="4"/>
      <c r="H359" s="154"/>
      <c r="I359" s="40"/>
      <c r="J359" s="4"/>
      <c r="K359" s="71"/>
      <c r="L359" s="72"/>
    </row>
    <row r="360" spans="1:12" ht="12.75">
      <c r="A360" s="16"/>
      <c r="B360" s="157"/>
      <c r="C360" s="7"/>
      <c r="D360" s="4"/>
      <c r="E360" s="4"/>
      <c r="F360" s="4"/>
      <c r="G360" s="4"/>
      <c r="H360" s="154"/>
      <c r="I360" s="40"/>
      <c r="J360" s="4"/>
      <c r="K360" s="71"/>
      <c r="L360" s="72"/>
    </row>
    <row r="361" spans="1:12" ht="12.75">
      <c r="A361" s="16"/>
      <c r="B361" s="157"/>
      <c r="C361" s="7"/>
      <c r="D361" s="4"/>
      <c r="E361" s="4"/>
      <c r="F361" s="4"/>
      <c r="G361" s="4"/>
      <c r="H361" s="154"/>
      <c r="I361" s="40"/>
      <c r="J361" s="4"/>
      <c r="K361" s="71"/>
      <c r="L361" s="72"/>
    </row>
    <row r="362" spans="1:12" ht="12.75">
      <c r="A362" s="16"/>
      <c r="B362" s="157"/>
      <c r="C362" s="7"/>
      <c r="D362" s="4"/>
      <c r="E362" s="4"/>
      <c r="F362" s="4"/>
      <c r="G362" s="4"/>
      <c r="H362" s="154"/>
      <c r="I362" s="40"/>
      <c r="J362" s="4"/>
      <c r="K362" s="71">
        <v>0</v>
      </c>
      <c r="L362" s="72" t="s">
        <v>66</v>
      </c>
    </row>
    <row r="363" spans="1:12" ht="13.5" thickBot="1">
      <c r="A363" s="16"/>
      <c r="B363" s="34"/>
      <c r="C363" s="7"/>
      <c r="D363" s="4"/>
      <c r="E363" s="4"/>
      <c r="F363" s="4"/>
      <c r="G363" s="4"/>
      <c r="H363" s="155"/>
      <c r="I363" s="40"/>
      <c r="J363" s="4"/>
      <c r="K363" s="71"/>
      <c r="L363" s="72"/>
    </row>
    <row r="364" spans="1:12" ht="12.75">
      <c r="A364" s="16"/>
      <c r="B364" s="4"/>
      <c r="C364" s="4"/>
      <c r="D364" s="4"/>
      <c r="E364" s="4"/>
      <c r="F364" s="4"/>
      <c r="G364" s="4"/>
      <c r="H364" s="97"/>
      <c r="I364" s="40"/>
      <c r="J364" s="4"/>
      <c r="K364" s="71"/>
      <c r="L364" s="72"/>
    </row>
    <row r="365" spans="1:12" ht="13.5" thickBot="1">
      <c r="A365" s="16"/>
      <c r="B365" s="4"/>
      <c r="C365" s="4"/>
      <c r="D365" s="4"/>
      <c r="E365" s="4"/>
      <c r="F365" s="4"/>
      <c r="G365" s="4"/>
      <c r="H365" s="97"/>
      <c r="I365" s="21"/>
      <c r="J365" s="4"/>
      <c r="K365" s="71"/>
      <c r="L365" s="72"/>
    </row>
    <row r="366" spans="1:12" ht="15.75">
      <c r="A366" s="16"/>
      <c r="B366" s="33" t="s">
        <v>190</v>
      </c>
      <c r="C366" s="6"/>
      <c r="D366" s="4"/>
      <c r="E366" s="4"/>
      <c r="F366" s="4"/>
      <c r="G366" s="4"/>
      <c r="H366" s="153"/>
      <c r="I366" s="40"/>
      <c r="J366" s="4"/>
      <c r="K366" s="71"/>
      <c r="L366" s="73"/>
    </row>
    <row r="367" spans="1:12" ht="15.75">
      <c r="A367" s="16"/>
      <c r="B367" s="33"/>
      <c r="C367" s="4"/>
      <c r="D367" s="4"/>
      <c r="E367" s="4"/>
      <c r="F367" s="4"/>
      <c r="G367" s="4"/>
      <c r="H367" s="154"/>
      <c r="I367" s="40"/>
      <c r="J367" s="4"/>
      <c r="K367" s="71">
        <v>0</v>
      </c>
      <c r="L367" s="72" t="s">
        <v>191</v>
      </c>
    </row>
    <row r="368" spans="1:12" ht="12.75">
      <c r="A368" s="16"/>
      <c r="B368" s="157" t="s">
        <v>8</v>
      </c>
      <c r="C368" s="7"/>
      <c r="D368" s="4"/>
      <c r="E368" s="4"/>
      <c r="F368" s="4"/>
      <c r="G368" s="4"/>
      <c r="H368" s="154"/>
      <c r="I368" s="40"/>
      <c r="J368" s="4"/>
      <c r="K368" s="71">
        <v>0</v>
      </c>
      <c r="L368" s="72" t="s">
        <v>195</v>
      </c>
    </row>
    <row r="369" spans="1:12" ht="12.75">
      <c r="A369" s="16"/>
      <c r="B369" s="157"/>
      <c r="C369" s="7"/>
      <c r="D369" s="4"/>
      <c r="E369" s="4"/>
      <c r="F369" s="4"/>
      <c r="G369" s="4"/>
      <c r="H369" s="154"/>
      <c r="I369" s="40"/>
      <c r="J369" s="4"/>
      <c r="K369" s="71">
        <v>0</v>
      </c>
      <c r="L369" s="72" t="s">
        <v>192</v>
      </c>
    </row>
    <row r="370" spans="1:12" ht="12.75">
      <c r="A370" s="16"/>
      <c r="B370" s="157"/>
      <c r="C370" s="7"/>
      <c r="D370" s="4"/>
      <c r="E370" s="4"/>
      <c r="F370" s="4"/>
      <c r="G370" s="4"/>
      <c r="H370" s="154"/>
      <c r="I370" s="40"/>
      <c r="J370" s="4"/>
      <c r="K370" s="71">
        <v>0</v>
      </c>
      <c r="L370" s="72" t="s">
        <v>193</v>
      </c>
    </row>
    <row r="371" spans="1:12" ht="12.75">
      <c r="A371" s="16"/>
      <c r="B371" s="157"/>
      <c r="C371" s="7"/>
      <c r="D371" s="4"/>
      <c r="E371" s="4"/>
      <c r="F371" s="4"/>
      <c r="G371" s="4"/>
      <c r="H371" s="154"/>
      <c r="I371" s="40"/>
      <c r="J371" s="4"/>
      <c r="K371" s="71">
        <v>0</v>
      </c>
      <c r="L371" s="72" t="s">
        <v>194</v>
      </c>
    </row>
    <row r="372" spans="1:12" ht="12.75">
      <c r="A372" s="16"/>
      <c r="B372" s="157"/>
      <c r="C372" s="7"/>
      <c r="D372" s="4"/>
      <c r="E372" s="4"/>
      <c r="F372" s="4"/>
      <c r="G372" s="4"/>
      <c r="H372" s="154"/>
      <c r="I372" s="40"/>
      <c r="J372" s="4"/>
      <c r="K372" s="71"/>
      <c r="L372" s="72"/>
    </row>
    <row r="373" spans="1:12" ht="12.75">
      <c r="A373" s="16"/>
      <c r="B373" s="157"/>
      <c r="C373" s="7"/>
      <c r="D373" s="4"/>
      <c r="E373" s="4"/>
      <c r="F373" s="4"/>
      <c r="G373" s="4"/>
      <c r="H373" s="154"/>
      <c r="I373" s="40"/>
      <c r="J373" s="4"/>
      <c r="K373" s="71">
        <v>0</v>
      </c>
      <c r="L373" s="72" t="s">
        <v>196</v>
      </c>
    </row>
    <row r="374" spans="1:12" ht="13.5" thickBot="1">
      <c r="A374" s="16"/>
      <c r="B374" s="34"/>
      <c r="C374" s="7"/>
      <c r="D374" s="4"/>
      <c r="E374" s="4"/>
      <c r="F374" s="4"/>
      <c r="G374" s="4"/>
      <c r="H374" s="155"/>
      <c r="I374" s="40"/>
      <c r="J374" s="4"/>
      <c r="K374" s="71"/>
      <c r="L374" s="72"/>
    </row>
    <row r="375" spans="1:12" ht="12.75">
      <c r="A375" s="16"/>
      <c r="B375" s="34"/>
      <c r="C375" s="7"/>
      <c r="D375" s="4"/>
      <c r="E375" s="4"/>
      <c r="F375" s="4"/>
      <c r="G375" s="4"/>
      <c r="H375" s="41"/>
      <c r="I375" s="40"/>
      <c r="J375" s="4"/>
      <c r="K375" s="71"/>
      <c r="L375" s="72"/>
    </row>
    <row r="376" spans="1:12" ht="13.5" thickBot="1">
      <c r="A376" s="28"/>
      <c r="B376" s="29"/>
      <c r="C376" s="29"/>
      <c r="D376" s="29"/>
      <c r="E376" s="29"/>
      <c r="F376" s="29"/>
      <c r="G376" s="29"/>
      <c r="H376" s="31"/>
      <c r="I376" s="31"/>
      <c r="J376" s="4"/>
      <c r="K376" s="71"/>
      <c r="L376" s="72"/>
    </row>
    <row r="377" spans="8:12" ht="18" customHeight="1" thickBot="1">
      <c r="H377" s="104"/>
      <c r="K377" s="71"/>
      <c r="L377" s="72"/>
    </row>
    <row r="378" spans="1:12" ht="12.75">
      <c r="A378" s="13"/>
      <c r="B378" s="14"/>
      <c r="C378" s="14"/>
      <c r="D378" s="14"/>
      <c r="E378" s="14"/>
      <c r="F378" s="14"/>
      <c r="G378" s="14"/>
      <c r="H378" s="15"/>
      <c r="I378" s="15"/>
      <c r="J378" s="4"/>
      <c r="K378" s="71"/>
      <c r="L378" s="72"/>
    </row>
    <row r="379" spans="1:12" ht="13.5" thickBot="1">
      <c r="A379" s="16"/>
      <c r="B379" s="4"/>
      <c r="C379" s="4"/>
      <c r="D379" s="4"/>
      <c r="E379" s="4"/>
      <c r="F379" s="4"/>
      <c r="G379" s="4"/>
      <c r="H379" s="31"/>
      <c r="I379" s="21"/>
      <c r="J379" s="4"/>
      <c r="K379" s="71"/>
      <c r="L379" s="72"/>
    </row>
    <row r="380" spans="1:12" ht="27" thickBot="1">
      <c r="A380" s="16"/>
      <c r="B380" s="56" t="s">
        <v>94</v>
      </c>
      <c r="H380" s="55">
        <f>TotalScore</f>
        <v>0</v>
      </c>
      <c r="I380" s="49"/>
      <c r="J380" s="4"/>
      <c r="K380" s="71"/>
      <c r="L380" s="78" t="s">
        <v>173</v>
      </c>
    </row>
    <row r="381" spans="1:12" ht="13.5" thickBot="1">
      <c r="A381" s="16"/>
      <c r="B381" s="4"/>
      <c r="C381" s="4"/>
      <c r="D381" s="4"/>
      <c r="E381" s="4"/>
      <c r="F381" s="4"/>
      <c r="G381" s="4"/>
      <c r="H381" s="21"/>
      <c r="I381" s="21"/>
      <c r="J381" s="4"/>
      <c r="K381" s="71"/>
      <c r="L381" s="72"/>
    </row>
    <row r="382" spans="1:12" ht="13.5" thickBot="1">
      <c r="A382" s="16"/>
      <c r="B382" s="4"/>
      <c r="C382" s="4"/>
      <c r="D382" s="4"/>
      <c r="E382" s="4"/>
      <c r="F382" s="4"/>
      <c r="G382" s="4"/>
      <c r="H382" s="54" t="s">
        <v>93</v>
      </c>
      <c r="I382" s="50"/>
      <c r="J382" s="4"/>
      <c r="K382" s="71"/>
      <c r="L382" s="72"/>
    </row>
    <row r="383" spans="1:12" ht="14.25">
      <c r="A383" s="16"/>
      <c r="B383" s="237" t="s">
        <v>212</v>
      </c>
      <c r="C383" s="238"/>
      <c r="D383" s="238"/>
      <c r="E383" s="238"/>
      <c r="F383" s="238"/>
      <c r="G383" s="12"/>
      <c r="H383" s="53" t="s">
        <v>92</v>
      </c>
      <c r="I383" s="50"/>
      <c r="J383" s="4"/>
      <c r="K383" s="71"/>
      <c r="L383" s="72"/>
    </row>
    <row r="384" spans="1:12" ht="14.25">
      <c r="A384" s="16"/>
      <c r="B384" s="238"/>
      <c r="C384" s="238"/>
      <c r="D384" s="238"/>
      <c r="E384" s="238"/>
      <c r="F384" s="238"/>
      <c r="G384" s="12"/>
      <c r="H384" s="51" t="s">
        <v>198</v>
      </c>
      <c r="I384" s="50"/>
      <c r="J384" s="4"/>
      <c r="K384" s="71"/>
      <c r="L384" s="72"/>
    </row>
    <row r="385" spans="1:12" ht="15" thickBot="1">
      <c r="A385" s="16"/>
      <c r="B385" s="238"/>
      <c r="C385" s="238"/>
      <c r="D385" s="238"/>
      <c r="E385" s="238"/>
      <c r="F385" s="238"/>
      <c r="G385" s="12"/>
      <c r="H385" s="52" t="s">
        <v>197</v>
      </c>
      <c r="I385" s="50"/>
      <c r="J385" s="4"/>
      <c r="K385" s="71"/>
      <c r="L385" s="72"/>
    </row>
    <row r="386" spans="1:12" ht="12.75">
      <c r="A386" s="16"/>
      <c r="B386" s="4"/>
      <c r="C386" s="4"/>
      <c r="D386" s="4"/>
      <c r="E386" s="4"/>
      <c r="F386" s="4"/>
      <c r="G386" s="4"/>
      <c r="H386" s="21"/>
      <c r="I386" s="21"/>
      <c r="J386" s="4"/>
      <c r="K386" s="71"/>
      <c r="L386" s="72"/>
    </row>
    <row r="387" spans="1:12" ht="13.5" thickBot="1">
      <c r="A387" s="28"/>
      <c r="B387" s="29"/>
      <c r="C387" s="29"/>
      <c r="D387" s="29"/>
      <c r="E387" s="29"/>
      <c r="F387" s="29"/>
      <c r="G387" s="29"/>
      <c r="H387" s="31"/>
      <c r="I387" s="31"/>
      <c r="J387" s="4"/>
      <c r="K387" s="71"/>
      <c r="L387" s="72"/>
    </row>
    <row r="388" spans="11:12" ht="18" customHeight="1" thickBot="1">
      <c r="K388" s="71"/>
      <c r="L388" s="72"/>
    </row>
    <row r="389" spans="1:12" ht="12.75" customHeight="1" thickTop="1">
      <c r="A389" s="60"/>
      <c r="B389" s="61"/>
      <c r="C389" s="61"/>
      <c r="D389" s="61"/>
      <c r="E389" s="61"/>
      <c r="F389" s="61"/>
      <c r="G389" s="61"/>
      <c r="H389" s="62"/>
      <c r="I389" s="62"/>
      <c r="K389" s="71"/>
      <c r="L389" s="72"/>
    </row>
    <row r="390" spans="1:12" ht="12.75" customHeight="1">
      <c r="A390" s="63"/>
      <c r="B390" s="64" t="s">
        <v>2</v>
      </c>
      <c r="C390" s="65"/>
      <c r="D390" s="65"/>
      <c r="E390" s="65"/>
      <c r="F390" s="66"/>
      <c r="G390" s="66"/>
      <c r="H390" s="137" t="s">
        <v>98</v>
      </c>
      <c r="I390" s="67"/>
      <c r="K390" s="71"/>
      <c r="L390" s="72"/>
    </row>
    <row r="391" spans="1:12" ht="12.75" customHeight="1">
      <c r="A391" s="63"/>
      <c r="B391" s="65"/>
      <c r="C391" s="65"/>
      <c r="D391" s="65"/>
      <c r="E391" s="65"/>
      <c r="F391" s="65"/>
      <c r="G391" s="65"/>
      <c r="H391" s="67"/>
      <c r="I391" s="67"/>
      <c r="K391" s="71"/>
      <c r="L391" s="72"/>
    </row>
    <row r="392" spans="1:12" ht="15" customHeight="1">
      <c r="A392" s="63"/>
      <c r="B392" s="144"/>
      <c r="C392" s="145"/>
      <c r="D392" s="145"/>
      <c r="E392" s="145"/>
      <c r="F392" s="145"/>
      <c r="G392" s="145"/>
      <c r="H392" s="138"/>
      <c r="I392" s="67"/>
      <c r="K392" s="71"/>
      <c r="L392" s="72"/>
    </row>
    <row r="393" spans="1:12" ht="15" customHeight="1">
      <c r="A393" s="63"/>
      <c r="B393" s="160"/>
      <c r="C393" s="161"/>
      <c r="D393" s="161"/>
      <c r="E393" s="161"/>
      <c r="F393" s="161"/>
      <c r="G393" s="161"/>
      <c r="H393" s="162"/>
      <c r="I393" s="67"/>
      <c r="K393" s="71"/>
      <c r="L393" s="72"/>
    </row>
    <row r="394" spans="1:12" ht="15" customHeight="1">
      <c r="A394" s="63"/>
      <c r="B394" s="160"/>
      <c r="C394" s="161"/>
      <c r="D394" s="161"/>
      <c r="E394" s="161"/>
      <c r="F394" s="161"/>
      <c r="G394" s="161"/>
      <c r="H394" s="162"/>
      <c r="I394" s="67"/>
      <c r="K394" s="71"/>
      <c r="L394" s="72"/>
    </row>
    <row r="395" spans="1:12" ht="15" customHeight="1">
      <c r="A395" s="63"/>
      <c r="B395" s="160"/>
      <c r="C395" s="161"/>
      <c r="D395" s="161"/>
      <c r="E395" s="161"/>
      <c r="F395" s="161"/>
      <c r="G395" s="161"/>
      <c r="H395" s="162"/>
      <c r="I395" s="67"/>
      <c r="K395" s="71"/>
      <c r="L395" s="72"/>
    </row>
    <row r="396" spans="1:12" ht="15" customHeight="1">
      <c r="A396" s="63"/>
      <c r="B396" s="160"/>
      <c r="C396" s="161"/>
      <c r="D396" s="161"/>
      <c r="E396" s="161"/>
      <c r="F396" s="161"/>
      <c r="G396" s="161"/>
      <c r="H396" s="162"/>
      <c r="I396" s="67"/>
      <c r="K396" s="71"/>
      <c r="L396" s="72"/>
    </row>
    <row r="397" spans="1:12" ht="15" customHeight="1">
      <c r="A397" s="63"/>
      <c r="B397" s="160"/>
      <c r="C397" s="161"/>
      <c r="D397" s="161"/>
      <c r="E397" s="161"/>
      <c r="F397" s="161"/>
      <c r="G397" s="161"/>
      <c r="H397" s="162"/>
      <c r="I397" s="67"/>
      <c r="K397" s="71"/>
      <c r="L397" s="72"/>
    </row>
    <row r="398" spans="1:12" ht="15" customHeight="1">
      <c r="A398" s="63"/>
      <c r="B398" s="160"/>
      <c r="C398" s="161"/>
      <c r="D398" s="161"/>
      <c r="E398" s="161"/>
      <c r="F398" s="161"/>
      <c r="G398" s="161"/>
      <c r="H398" s="162"/>
      <c r="I398" s="67"/>
      <c r="K398" s="71"/>
      <c r="L398" s="72"/>
    </row>
    <row r="399" spans="1:12" ht="15" customHeight="1">
      <c r="A399" s="63"/>
      <c r="B399" s="160"/>
      <c r="C399" s="161"/>
      <c r="D399" s="161"/>
      <c r="E399" s="161"/>
      <c r="F399" s="161"/>
      <c r="G399" s="161"/>
      <c r="H399" s="162"/>
      <c r="I399" s="67"/>
      <c r="K399" s="71"/>
      <c r="L399" s="72"/>
    </row>
    <row r="400" spans="1:12" ht="15" customHeight="1">
      <c r="A400" s="63"/>
      <c r="B400" s="160"/>
      <c r="C400" s="161"/>
      <c r="D400" s="161"/>
      <c r="E400" s="161"/>
      <c r="F400" s="161"/>
      <c r="G400" s="161"/>
      <c r="H400" s="162"/>
      <c r="I400" s="67"/>
      <c r="K400" s="71"/>
      <c r="L400" s="72"/>
    </row>
    <row r="401" spans="1:12" ht="15" customHeight="1">
      <c r="A401" s="63"/>
      <c r="B401" s="160"/>
      <c r="C401" s="161"/>
      <c r="D401" s="161"/>
      <c r="E401" s="161"/>
      <c r="F401" s="161"/>
      <c r="G401" s="161"/>
      <c r="H401" s="162"/>
      <c r="I401" s="67"/>
      <c r="K401" s="71"/>
      <c r="L401" s="72"/>
    </row>
    <row r="402" spans="1:12" ht="15" customHeight="1">
      <c r="A402" s="63"/>
      <c r="B402" s="160"/>
      <c r="C402" s="161"/>
      <c r="D402" s="161"/>
      <c r="E402" s="161"/>
      <c r="F402" s="161"/>
      <c r="G402" s="161"/>
      <c r="H402" s="162"/>
      <c r="I402" s="67"/>
      <c r="K402" s="71"/>
      <c r="L402" s="72"/>
    </row>
    <row r="403" spans="1:12" ht="15" customHeight="1">
      <c r="A403" s="63"/>
      <c r="B403" s="160"/>
      <c r="C403" s="161"/>
      <c r="D403" s="161"/>
      <c r="E403" s="161"/>
      <c r="F403" s="161"/>
      <c r="G403" s="161"/>
      <c r="H403" s="162"/>
      <c r="I403" s="67"/>
      <c r="K403" s="71"/>
      <c r="L403" s="72"/>
    </row>
    <row r="404" spans="1:12" ht="15" customHeight="1">
      <c r="A404" s="63"/>
      <c r="B404" s="160"/>
      <c r="C404" s="161"/>
      <c r="D404" s="161"/>
      <c r="E404" s="161"/>
      <c r="F404" s="161"/>
      <c r="G404" s="161"/>
      <c r="H404" s="162"/>
      <c r="I404" s="67"/>
      <c r="K404" s="71"/>
      <c r="L404" s="72"/>
    </row>
    <row r="405" spans="1:12" ht="15" customHeight="1">
      <c r="A405" s="63"/>
      <c r="B405" s="160"/>
      <c r="C405" s="161"/>
      <c r="D405" s="161"/>
      <c r="E405" s="161"/>
      <c r="F405" s="161"/>
      <c r="G405" s="161"/>
      <c r="H405" s="162"/>
      <c r="I405" s="67"/>
      <c r="K405" s="71"/>
      <c r="L405" s="72"/>
    </row>
    <row r="406" spans="1:12" ht="15" customHeight="1">
      <c r="A406" s="63"/>
      <c r="B406" s="160"/>
      <c r="C406" s="161"/>
      <c r="D406" s="161"/>
      <c r="E406" s="161"/>
      <c r="F406" s="161"/>
      <c r="G406" s="161"/>
      <c r="H406" s="162"/>
      <c r="I406" s="67"/>
      <c r="K406" s="71"/>
      <c r="L406" s="72"/>
    </row>
    <row r="407" spans="1:12" ht="15" customHeight="1">
      <c r="A407" s="63"/>
      <c r="B407" s="160"/>
      <c r="C407" s="161"/>
      <c r="D407" s="161"/>
      <c r="E407" s="161"/>
      <c r="F407" s="161"/>
      <c r="G407" s="161"/>
      <c r="H407" s="162"/>
      <c r="I407" s="67"/>
      <c r="K407" s="71"/>
      <c r="L407" s="72"/>
    </row>
    <row r="408" spans="1:12" ht="15" customHeight="1">
      <c r="A408" s="63"/>
      <c r="B408" s="160"/>
      <c r="C408" s="161"/>
      <c r="D408" s="161"/>
      <c r="E408" s="161"/>
      <c r="F408" s="161"/>
      <c r="G408" s="161"/>
      <c r="H408" s="162"/>
      <c r="I408" s="67"/>
      <c r="K408" s="71"/>
      <c r="L408" s="72"/>
    </row>
    <row r="409" spans="1:12" ht="15" customHeight="1">
      <c r="A409" s="63"/>
      <c r="B409" s="160"/>
      <c r="C409" s="161"/>
      <c r="D409" s="161"/>
      <c r="E409" s="161"/>
      <c r="F409" s="161"/>
      <c r="G409" s="161"/>
      <c r="H409" s="162"/>
      <c r="I409" s="67"/>
      <c r="K409" s="71"/>
      <c r="L409" s="72"/>
    </row>
    <row r="410" spans="1:12" ht="15" customHeight="1">
      <c r="A410" s="63"/>
      <c r="B410" s="160"/>
      <c r="C410" s="161"/>
      <c r="D410" s="161"/>
      <c r="E410" s="161"/>
      <c r="F410" s="161"/>
      <c r="G410" s="161"/>
      <c r="H410" s="162"/>
      <c r="I410" s="67"/>
      <c r="K410" s="71"/>
      <c r="L410" s="72"/>
    </row>
    <row r="411" spans="1:12" ht="15" customHeight="1">
      <c r="A411" s="63"/>
      <c r="B411" s="160"/>
      <c r="C411" s="161"/>
      <c r="D411" s="161"/>
      <c r="E411" s="161"/>
      <c r="F411" s="161"/>
      <c r="G411" s="161"/>
      <c r="H411" s="162"/>
      <c r="I411" s="67"/>
      <c r="K411" s="71"/>
      <c r="L411" s="72"/>
    </row>
    <row r="412" spans="1:12" ht="15" customHeight="1">
      <c r="A412" s="63"/>
      <c r="B412" s="163"/>
      <c r="C412" s="146"/>
      <c r="D412" s="146"/>
      <c r="E412" s="146"/>
      <c r="F412" s="146"/>
      <c r="G412" s="146"/>
      <c r="H412" s="147"/>
      <c r="I412" s="67"/>
      <c r="K412" s="71"/>
      <c r="L412" s="72"/>
    </row>
    <row r="413" spans="1:12" ht="13.5" thickBot="1">
      <c r="A413" s="68"/>
      <c r="B413" s="70"/>
      <c r="C413" s="70"/>
      <c r="D413" s="70"/>
      <c r="E413" s="70"/>
      <c r="F413" s="70"/>
      <c r="G413" s="70"/>
      <c r="H413" s="69"/>
      <c r="I413" s="69"/>
      <c r="K413" s="71"/>
      <c r="L413" s="72"/>
    </row>
    <row r="414" ht="13.5" thickTop="1"/>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sheetData>
  <sheetProtection password="FE98" sheet="1" objects="1" scenarios="1"/>
  <mergeCells count="172">
    <mergeCell ref="B36:C36"/>
    <mergeCell ref="B383:F385"/>
    <mergeCell ref="B59:C59"/>
    <mergeCell ref="D41:H41"/>
    <mergeCell ref="D36:H36"/>
    <mergeCell ref="D40:H40"/>
    <mergeCell ref="B54:C54"/>
    <mergeCell ref="B62:H62"/>
    <mergeCell ref="B45:C45"/>
    <mergeCell ref="B109:B112"/>
    <mergeCell ref="B98:B103"/>
    <mergeCell ref="H149:H157"/>
    <mergeCell ref="D47:H47"/>
    <mergeCell ref="D57:H57"/>
    <mergeCell ref="B48:H48"/>
    <mergeCell ref="B52:H52"/>
    <mergeCell ref="B50:H50"/>
    <mergeCell ref="H66:H73"/>
    <mergeCell ref="H76:H83"/>
    <mergeCell ref="B78:B83"/>
    <mergeCell ref="B35:C35"/>
    <mergeCell ref="D26:H26"/>
    <mergeCell ref="D22:H22"/>
    <mergeCell ref="D19:H19"/>
    <mergeCell ref="B21:H21"/>
    <mergeCell ref="D24:H24"/>
    <mergeCell ref="D31:H31"/>
    <mergeCell ref="B34:C34"/>
    <mergeCell ref="B31:C31"/>
    <mergeCell ref="B32:C32"/>
    <mergeCell ref="D33:H33"/>
    <mergeCell ref="D17:H17"/>
    <mergeCell ref="D18:H18"/>
    <mergeCell ref="B14:C14"/>
    <mergeCell ref="B16:C16"/>
    <mergeCell ref="B5:H5"/>
    <mergeCell ref="D6:H6"/>
    <mergeCell ref="D7:H7"/>
    <mergeCell ref="D11:H11"/>
    <mergeCell ref="D8:H8"/>
    <mergeCell ref="B6:C6"/>
    <mergeCell ref="B7:C7"/>
    <mergeCell ref="D10:H10"/>
    <mergeCell ref="B11:C11"/>
    <mergeCell ref="B9:C9"/>
    <mergeCell ref="B10:C10"/>
    <mergeCell ref="D9:H9"/>
    <mergeCell ref="B12:C12"/>
    <mergeCell ref="D12:H12"/>
    <mergeCell ref="B8:C8"/>
    <mergeCell ref="B88:B93"/>
    <mergeCell ref="B55:C55"/>
    <mergeCell ref="B56:C56"/>
    <mergeCell ref="B68:B73"/>
    <mergeCell ref="B57:C57"/>
    <mergeCell ref="B19:C19"/>
    <mergeCell ref="B22:C22"/>
    <mergeCell ref="B25:C25"/>
    <mergeCell ref="B27:C27"/>
    <mergeCell ref="H170:H176"/>
    <mergeCell ref="H160:H167"/>
    <mergeCell ref="H216:H224"/>
    <mergeCell ref="H106:H113"/>
    <mergeCell ref="H191:H200"/>
    <mergeCell ref="H126:H134"/>
    <mergeCell ref="H116:H123"/>
    <mergeCell ref="B146:H146"/>
    <mergeCell ref="B151:B156"/>
    <mergeCell ref="D23:H23"/>
    <mergeCell ref="B13:C13"/>
    <mergeCell ref="B28:C28"/>
    <mergeCell ref="H96:H103"/>
    <mergeCell ref="D16:H16"/>
    <mergeCell ref="D43:H43"/>
    <mergeCell ref="D44:H44"/>
    <mergeCell ref="D45:H45"/>
    <mergeCell ref="B49:H49"/>
    <mergeCell ref="B47:C47"/>
    <mergeCell ref="D13:H13"/>
    <mergeCell ref="B17:C17"/>
    <mergeCell ref="B18:C18"/>
    <mergeCell ref="D14:H14"/>
    <mergeCell ref="D15:H15"/>
    <mergeCell ref="D32:H32"/>
    <mergeCell ref="D28:H28"/>
    <mergeCell ref="D27:H27"/>
    <mergeCell ref="B42:C42"/>
    <mergeCell ref="D42:H42"/>
    <mergeCell ref="D37:H37"/>
    <mergeCell ref="B39:H39"/>
    <mergeCell ref="D35:H35"/>
    <mergeCell ref="D34:H34"/>
    <mergeCell ref="B33:C33"/>
    <mergeCell ref="B368:B373"/>
    <mergeCell ref="B162:B167"/>
    <mergeCell ref="B193:B198"/>
    <mergeCell ref="B292:H292"/>
    <mergeCell ref="H366:H374"/>
    <mergeCell ref="B342:B346"/>
    <mergeCell ref="B320:B324"/>
    <mergeCell ref="B183:B188"/>
    <mergeCell ref="H260:H267"/>
    <mergeCell ref="B205:B210"/>
    <mergeCell ref="H86:H93"/>
    <mergeCell ref="H295:H302"/>
    <mergeCell ref="D25:H25"/>
    <mergeCell ref="B26:C26"/>
    <mergeCell ref="H281:H283"/>
    <mergeCell ref="H181:H188"/>
    <mergeCell ref="H231:H238"/>
    <mergeCell ref="B262:B267"/>
    <mergeCell ref="B228:H228"/>
    <mergeCell ref="B216:B221"/>
    <mergeCell ref="B24:C24"/>
    <mergeCell ref="B23:C23"/>
    <mergeCell ref="B128:B133"/>
    <mergeCell ref="B118:B122"/>
    <mergeCell ref="B37:C37"/>
    <mergeCell ref="B40:C40"/>
    <mergeCell ref="B41:C41"/>
    <mergeCell ref="B44:C44"/>
    <mergeCell ref="B43:C43"/>
    <mergeCell ref="B30:H30"/>
    <mergeCell ref="H204:H211"/>
    <mergeCell ref="B397:H397"/>
    <mergeCell ref="B398:H398"/>
    <mergeCell ref="H340:H348"/>
    <mergeCell ref="B395:H395"/>
    <mergeCell ref="B396:H396"/>
    <mergeCell ref="B394:H394"/>
    <mergeCell ref="B331:B336"/>
    <mergeCell ref="B357:B362"/>
    <mergeCell ref="B309:B314"/>
    <mergeCell ref="K229:L229"/>
    <mergeCell ref="H307:H315"/>
    <mergeCell ref="H329:H337"/>
    <mergeCell ref="H318:H326"/>
    <mergeCell ref="H271:H279"/>
    <mergeCell ref="K2:L2"/>
    <mergeCell ref="D46:H46"/>
    <mergeCell ref="B392:H392"/>
    <mergeCell ref="B393:H393"/>
    <mergeCell ref="H136:H142"/>
    <mergeCell ref="B297:B302"/>
    <mergeCell ref="B272:B277"/>
    <mergeCell ref="B252:B257"/>
    <mergeCell ref="H250:H257"/>
    <mergeCell ref="H355:H363"/>
    <mergeCell ref="B399:H399"/>
    <mergeCell ref="B400:H400"/>
    <mergeCell ref="B401:H401"/>
    <mergeCell ref="B402:H402"/>
    <mergeCell ref="B403:H403"/>
    <mergeCell ref="B404:H404"/>
    <mergeCell ref="B405:H405"/>
    <mergeCell ref="B406:H406"/>
    <mergeCell ref="B411:H411"/>
    <mergeCell ref="B412:H412"/>
    <mergeCell ref="B407:H407"/>
    <mergeCell ref="B408:H408"/>
    <mergeCell ref="B409:H409"/>
    <mergeCell ref="B410:H410"/>
    <mergeCell ref="D59:H59"/>
    <mergeCell ref="B53:H53"/>
    <mergeCell ref="H240:H247"/>
    <mergeCell ref="B242:B247"/>
    <mergeCell ref="D55:H55"/>
    <mergeCell ref="D56:H56"/>
    <mergeCell ref="B58:C58"/>
    <mergeCell ref="D58:H58"/>
    <mergeCell ref="D54:H54"/>
    <mergeCell ref="B233:B238"/>
  </mergeCells>
  <conditionalFormatting sqref="H380">
    <cfRule type="cellIs" priority="1" dxfId="2" operator="lessThanOrEqual" stopIfTrue="1">
      <formula>20</formula>
    </cfRule>
    <cfRule type="cellIs" priority="2" dxfId="1" operator="between" stopIfTrue="1">
      <formula>21</formula>
      <formula>40</formula>
    </cfRule>
    <cfRule type="cellIs" priority="3" dxfId="0" operator="greaterThanOrEqual" stopIfTrue="1">
      <formula>41</formula>
    </cfRule>
  </conditionalFormatting>
  <dataValidations count="4">
    <dataValidation type="date" allowBlank="1" showInputMessage="1" showErrorMessage="1" sqref="D18:I18">
      <formula1>39083</formula1>
      <formula2>401769</formula2>
    </dataValidation>
    <dataValidation type="date" allowBlank="1" showInputMessage="1" showErrorMessage="1" sqref="D19:I19">
      <formula1>38353</formula1>
      <formula2>401769</formula2>
    </dataValidation>
    <dataValidation type="list" allowBlank="1" showInputMessage="1" showErrorMessage="1" promptTitle="Procurement Method" prompt="Select from list..." sqref="D16:H16">
      <formula1>$L$7:$L$11</formula1>
    </dataValidation>
    <dataValidation type="list" allowBlank="1" showInputMessage="1" showErrorMessage="1" promptTitle="Gateway Review" prompt="Select from list..." sqref="D17:H17">
      <formula1>$L$15:$L$20</formula1>
    </dataValidation>
  </dataValidations>
  <hyperlinks>
    <hyperlink ref="D9" location="Details!C370" display="&gt;&gt;&gt; Click here to enter details &lt;&lt;&lt;"/>
    <hyperlink ref="H390" location="Gateway!E7" tooltip="Return to main questionnaire" display="&gt;&gt;&gt; Back to Top of Form"/>
    <hyperlink ref="D9:H9" location="Gateway!C395" display="&gt;&gt;&gt; Click here to enter details &lt;&lt;&lt;"/>
  </hyperlinks>
  <printOptions/>
  <pageMargins left="0.35433070866141736" right="0.3937007874015748" top="0.2755905511811024" bottom="0.1968503937007874" header="0.1968503937007874" footer="0.1968503937007874"/>
  <pageSetup fitToHeight="0" fitToWidth="1" horizontalDpi="600" verticalDpi="600" orientation="portrait" paperSize="9" scale="71" r:id="rId2"/>
  <headerFooter alignWithMargins="0">
    <oddHeader>&amp;C&amp;"Arial,Bold"IN-CONFIDENCE (WHEN COMPLETED)</oddHeader>
    <oddFooter>&amp;CIN-CONFIDENCE (WHEN COMPLETED)&amp;RPage &amp;P of &amp;N</oddFooter>
  </headerFooter>
  <rowBreaks count="6" manualBreakCount="6">
    <brk id="50" max="255" man="1"/>
    <brk id="59" max="255" man="1"/>
    <brk id="143" max="255" man="1"/>
    <brk id="225" max="255" man="1"/>
    <brk id="289" max="255" man="1"/>
    <brk id="350" max="255" man="1"/>
  </rowBreaks>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J66"/>
  <sheetViews>
    <sheetView showGridLines="0" zoomScalePageLayoutView="0" workbookViewId="0" topLeftCell="A1">
      <selection activeCell="B12" sqref="B12"/>
    </sheetView>
  </sheetViews>
  <sheetFormatPr defaultColWidth="0" defaultRowHeight="12.75"/>
  <cols>
    <col min="1" max="1" width="4.00390625" style="114" customWidth="1"/>
    <col min="2" max="2" width="61.8515625" style="121" customWidth="1"/>
    <col min="3" max="3" width="3.421875" style="122" customWidth="1"/>
    <col min="4" max="5" width="10.7109375" style="114" customWidth="1"/>
    <col min="6" max="6" width="9.140625" style="114" customWidth="1"/>
    <col min="7" max="16384" width="0" style="114" hidden="1" customWidth="1"/>
  </cols>
  <sheetData>
    <row r="1" spans="1:10" ht="23.25">
      <c r="A1" s="107"/>
      <c r="B1" s="108"/>
      <c r="C1" s="109"/>
      <c r="D1" s="110"/>
      <c r="E1" s="110"/>
      <c r="F1" s="111"/>
      <c r="G1" s="112" t="s">
        <v>90</v>
      </c>
      <c r="H1" s="112"/>
      <c r="I1" s="112"/>
      <c r="J1" s="113"/>
    </row>
    <row r="2" spans="1:10" ht="18">
      <c r="A2" s="115" t="s">
        <v>101</v>
      </c>
      <c r="B2" s="116"/>
      <c r="C2" s="117"/>
      <c r="F2" s="118"/>
      <c r="G2" s="113"/>
      <c r="H2" s="113"/>
      <c r="I2" s="113"/>
      <c r="J2" s="113"/>
    </row>
    <row r="3" spans="1:10" ht="12.75">
      <c r="A3" s="119"/>
      <c r="B3" s="116"/>
      <c r="C3" s="117"/>
      <c r="D3" s="120" t="s">
        <v>102</v>
      </c>
      <c r="E3" s="120" t="s">
        <v>15</v>
      </c>
      <c r="F3" s="118"/>
      <c r="G3" s="113"/>
      <c r="H3" s="113"/>
      <c r="I3" s="113"/>
      <c r="J3" s="113"/>
    </row>
    <row r="4" spans="1:10" ht="12.75">
      <c r="A4" s="119"/>
      <c r="B4" s="116"/>
      <c r="C4" s="117"/>
      <c r="D4" s="120" t="s">
        <v>16</v>
      </c>
      <c r="E4" s="120" t="s">
        <v>16</v>
      </c>
      <c r="F4" s="118"/>
      <c r="G4" s="113"/>
      <c r="H4" s="113"/>
      <c r="I4" s="113"/>
      <c r="J4" s="113"/>
    </row>
    <row r="5" spans="6:10" ht="12.75">
      <c r="F5" s="118"/>
      <c r="G5" s="113"/>
      <c r="H5" s="113"/>
      <c r="I5" s="113"/>
      <c r="J5" s="113"/>
    </row>
    <row r="6" spans="1:10" ht="12.75">
      <c r="A6" s="119"/>
      <c r="B6" s="116"/>
      <c r="C6" s="117"/>
      <c r="D6" s="120"/>
      <c r="E6" s="120"/>
      <c r="F6" s="118"/>
      <c r="G6" s="113"/>
      <c r="H6" s="113"/>
      <c r="I6" s="113"/>
      <c r="J6" s="113"/>
    </row>
    <row r="7" spans="1:10" ht="15.75">
      <c r="A7" s="123" t="str">
        <f>Gateway!$B$62</f>
        <v>1)   STRATEGIC CONTEXT AT TIME OF REQUESTED GATEWAY REVIEW</v>
      </c>
      <c r="B7" s="116"/>
      <c r="C7" s="117"/>
      <c r="D7" s="92"/>
      <c r="E7" s="92"/>
      <c r="F7" s="118"/>
      <c r="G7" s="113"/>
      <c r="H7" s="113"/>
      <c r="I7" s="113"/>
      <c r="J7" s="113"/>
    </row>
    <row r="8" spans="1:10" ht="12.75">
      <c r="A8" s="119"/>
      <c r="B8" s="116"/>
      <c r="C8" s="117"/>
      <c r="D8" s="92"/>
      <c r="E8" s="92"/>
      <c r="F8" s="118"/>
      <c r="G8" s="113"/>
      <c r="H8" s="113"/>
      <c r="I8" s="113"/>
      <c r="J8" s="113"/>
    </row>
    <row r="9" spans="1:10" ht="12.75">
      <c r="A9" s="119"/>
      <c r="B9" s="116" t="str">
        <f>Gateway!$B$66</f>
        <v>1.1)  Program/Project Status</v>
      </c>
      <c r="C9" s="117"/>
      <c r="D9" s="87">
        <v>3</v>
      </c>
      <c r="E9" s="90">
        <f>ScoreStatus</f>
        <v>0</v>
      </c>
      <c r="F9" s="118"/>
      <c r="G9" s="113"/>
      <c r="H9" s="113"/>
      <c r="I9" s="113"/>
      <c r="J9" s="113"/>
    </row>
    <row r="10" spans="1:10" ht="12.75">
      <c r="A10" s="119"/>
      <c r="B10" s="116" t="str">
        <f>Gateway!$B$76</f>
        <v>1.2)  Legislative Requirement</v>
      </c>
      <c r="C10" s="117"/>
      <c r="D10" s="87">
        <v>3</v>
      </c>
      <c r="E10" s="90">
        <f>ScoreLegal</f>
        <v>0</v>
      </c>
      <c r="F10" s="118"/>
      <c r="G10" s="113"/>
      <c r="H10" s="113"/>
      <c r="I10" s="113"/>
      <c r="J10" s="113"/>
    </row>
    <row r="11" spans="1:10" ht="12.75">
      <c r="A11" s="119"/>
      <c r="B11" s="116" t="str">
        <f>Gateway!$B$86</f>
        <v>1.3)  Departmental Policy</v>
      </c>
      <c r="C11" s="117"/>
      <c r="D11" s="87">
        <v>3</v>
      </c>
      <c r="E11" s="90">
        <f>ScorePolicy</f>
        <v>0</v>
      </c>
      <c r="F11" s="118"/>
      <c r="G11" s="113"/>
      <c r="H11" s="113"/>
      <c r="I11" s="113"/>
      <c r="J11" s="113"/>
    </row>
    <row r="12" spans="1:10" ht="12.75">
      <c r="A12" s="119"/>
      <c r="B12" s="116" t="str">
        <f>Gateway!$B$96</f>
        <v>1.4)  Relationship to Major Government Policy Initiative</v>
      </c>
      <c r="C12" s="117"/>
      <c r="D12" s="87">
        <v>3</v>
      </c>
      <c r="E12" s="91">
        <f>ScoreRelationship</f>
        <v>0</v>
      </c>
      <c r="F12" s="118"/>
      <c r="G12" s="113"/>
      <c r="H12" s="113"/>
      <c r="I12" s="113"/>
      <c r="J12" s="113"/>
    </row>
    <row r="13" spans="1:10" ht="12.75">
      <c r="A13" s="119"/>
      <c r="B13" s="116" t="str">
        <f>Gateway!$B$107</f>
        <v>1.5)  Dependency Level</v>
      </c>
      <c r="C13" s="117"/>
      <c r="D13" s="87">
        <v>2</v>
      </c>
      <c r="E13" s="90">
        <f>ScoreDependency</f>
        <v>0</v>
      </c>
      <c r="F13" s="118"/>
      <c r="G13" s="113"/>
      <c r="H13" s="113"/>
      <c r="I13" s="113"/>
      <c r="J13" s="113"/>
    </row>
    <row r="14" spans="1:10" ht="12.75">
      <c r="A14" s="119"/>
      <c r="B14" s="116" t="str">
        <f>Gateway!$B$116</f>
        <v>1.6)  Stakeholder Buy-In</v>
      </c>
      <c r="C14" s="117"/>
      <c r="D14" s="88">
        <v>3</v>
      </c>
      <c r="E14" s="89">
        <f>ScoreInitiative</f>
        <v>0</v>
      </c>
      <c r="F14" s="118"/>
      <c r="G14" s="113"/>
      <c r="H14" s="124" t="s">
        <v>71</v>
      </c>
      <c r="I14" s="113"/>
      <c r="J14" s="113"/>
    </row>
    <row r="15" spans="1:10" ht="12.75">
      <c r="A15" s="119"/>
      <c r="B15" s="116" t="str">
        <f>Gateway!$B$125</f>
        <v>1.7)  Potential impact on the public, community and other</v>
      </c>
      <c r="C15" s="117"/>
      <c r="D15" s="88">
        <v>5</v>
      </c>
      <c r="E15" s="89">
        <f>ScoreImpact</f>
        <v>0</v>
      </c>
      <c r="F15" s="118"/>
      <c r="G15" s="113"/>
      <c r="H15" s="124" t="s">
        <v>70</v>
      </c>
      <c r="I15" s="113"/>
      <c r="J15" s="113"/>
    </row>
    <row r="16" spans="1:10" ht="12.75">
      <c r="A16" s="119"/>
      <c r="B16" s="116" t="str">
        <f>Gateway!$B$137</f>
        <v>1.7.2)  Program/project profile in the community?</v>
      </c>
      <c r="C16" s="117"/>
      <c r="D16" s="88">
        <v>3</v>
      </c>
      <c r="E16" s="89">
        <f>CommunityProfile</f>
        <v>0</v>
      </c>
      <c r="F16" s="118"/>
      <c r="G16" s="113"/>
      <c r="H16" s="124"/>
      <c r="I16" s="113"/>
      <c r="J16" s="113"/>
    </row>
    <row r="17" spans="1:10" ht="12.75">
      <c r="A17" s="119"/>
      <c r="B17" s="116"/>
      <c r="C17" s="117"/>
      <c r="D17" s="92"/>
      <c r="E17" s="92"/>
      <c r="F17" s="118"/>
      <c r="G17" s="113"/>
      <c r="H17" s="124"/>
      <c r="I17" s="113"/>
      <c r="J17" s="113"/>
    </row>
    <row r="18" spans="1:10" ht="12.75">
      <c r="A18" s="119"/>
      <c r="B18" s="116"/>
      <c r="C18" s="117"/>
      <c r="D18" s="92"/>
      <c r="E18" s="92"/>
      <c r="F18" s="118"/>
      <c r="G18" s="113"/>
      <c r="H18" s="113"/>
      <c r="I18" s="113"/>
      <c r="J18" s="113"/>
    </row>
    <row r="19" spans="1:10" ht="15.75">
      <c r="A19" s="123" t="str">
        <f>Gateway!B146</f>
        <v>2)  BUSINESS ISSUES AT REQUESTED GATEWAY REVIEW</v>
      </c>
      <c r="B19" s="116"/>
      <c r="C19" s="117"/>
      <c r="D19" s="92"/>
      <c r="E19" s="92"/>
      <c r="F19" s="118"/>
      <c r="G19" s="113"/>
      <c r="H19" s="113"/>
      <c r="I19" s="113"/>
      <c r="J19" s="113"/>
    </row>
    <row r="20" spans="1:10" ht="12.75">
      <c r="A20" s="119"/>
      <c r="B20" s="116"/>
      <c r="C20" s="117"/>
      <c r="D20" s="92"/>
      <c r="E20" s="92"/>
      <c r="F20" s="118"/>
      <c r="G20" s="113"/>
      <c r="H20" s="113"/>
      <c r="I20" s="113"/>
      <c r="J20" s="113"/>
    </row>
    <row r="21" spans="1:10" ht="12.75">
      <c r="A21" s="119"/>
      <c r="B21" s="116" t="str">
        <f>Gateway!B149</f>
        <v>2.1)  Potential Benefits</v>
      </c>
      <c r="C21" s="117"/>
      <c r="D21" s="88">
        <v>5</v>
      </c>
      <c r="E21" s="89">
        <f>ScoreBenefits</f>
        <v>0</v>
      </c>
      <c r="F21" s="118"/>
      <c r="G21" s="113"/>
      <c r="H21" s="124" t="s">
        <v>72</v>
      </c>
      <c r="I21" s="113"/>
      <c r="J21" s="113"/>
    </row>
    <row r="22" spans="1:10" ht="12.75" customHeight="1">
      <c r="A22" s="119"/>
      <c r="B22" s="116" t="str">
        <f>Gateway!B162</f>
        <v>2.1.1)  Total whole life costs (Net Present Value)
* including all bought in and in house costs
* will need to be estimated if early in project lifecycle using metrics from past projects</v>
      </c>
      <c r="C22" s="117"/>
      <c r="D22" s="88">
        <v>10</v>
      </c>
      <c r="E22" s="89">
        <f>ScoreCosts</f>
        <v>0</v>
      </c>
      <c r="F22" s="118"/>
      <c r="G22" s="113"/>
      <c r="H22" s="124" t="s">
        <v>73</v>
      </c>
      <c r="I22" s="113"/>
      <c r="J22" s="113"/>
    </row>
    <row r="23" spans="1:10" ht="12.75">
      <c r="A23" s="119"/>
      <c r="B23" s="116" t="str">
        <f>Gateway!$B$170</f>
        <v>2.1.2)  Capital Cost (Net Present Value)</v>
      </c>
      <c r="C23" s="117"/>
      <c r="D23" s="88">
        <v>10</v>
      </c>
      <c r="E23" s="89">
        <f>ScoreCapital</f>
        <v>0</v>
      </c>
      <c r="F23" s="118"/>
      <c r="G23" s="113"/>
      <c r="H23" s="124"/>
      <c r="I23" s="113"/>
      <c r="J23" s="113"/>
    </row>
    <row r="24" spans="1:10" ht="12.75">
      <c r="A24" s="119"/>
      <c r="B24" s="116" t="str">
        <f>Gateway!$B$178</f>
        <v>2.3)  Proposed Service Length (yrs)</v>
      </c>
      <c r="C24" s="117"/>
      <c r="D24" s="87" t="s">
        <v>183</v>
      </c>
      <c r="E24" s="90" t="s">
        <v>183</v>
      </c>
      <c r="F24" s="118"/>
      <c r="G24" s="113"/>
      <c r="H24" s="124"/>
      <c r="I24" s="113"/>
      <c r="J24" s="113"/>
    </row>
    <row r="25" spans="1:10" ht="12.75">
      <c r="A25" s="119"/>
      <c r="B25" s="116" t="str">
        <f>Gateway!B181</f>
        <v>2.4)  Staff Affected</v>
      </c>
      <c r="C25" s="117"/>
      <c r="D25" s="88">
        <v>3</v>
      </c>
      <c r="E25" s="89">
        <f>ScoreStaff</f>
        <v>0</v>
      </c>
      <c r="F25" s="118"/>
      <c r="G25" s="113"/>
      <c r="H25" s="124" t="s">
        <v>74</v>
      </c>
      <c r="I25" s="113"/>
      <c r="J25" s="113"/>
    </row>
    <row r="26" spans="1:10" ht="12.75">
      <c r="A26" s="119"/>
      <c r="B26" s="116" t="str">
        <f>Gateway!B191</f>
        <v>2.5)  Business Process Change</v>
      </c>
      <c r="C26" s="117"/>
      <c r="D26" s="88">
        <v>7</v>
      </c>
      <c r="E26" s="89">
        <f>ScoreChange</f>
        <v>0</v>
      </c>
      <c r="F26" s="118"/>
      <c r="G26" s="113"/>
      <c r="H26" s="124" t="s">
        <v>75</v>
      </c>
      <c r="I26" s="113"/>
      <c r="J26" s="113"/>
    </row>
    <row r="27" spans="1:10" ht="12.75">
      <c r="A27" s="119"/>
      <c r="B27" s="116" t="str">
        <f>Gateway!B203</f>
        <v>2.6)  Program/Project Impact on Organisation</v>
      </c>
      <c r="C27" s="117"/>
      <c r="D27" s="88">
        <v>7</v>
      </c>
      <c r="E27" s="89">
        <f>ScoreClientComplexity</f>
        <v>0</v>
      </c>
      <c r="F27" s="118"/>
      <c r="G27" s="113"/>
      <c r="H27" s="124" t="s">
        <v>76</v>
      </c>
      <c r="I27" s="113"/>
      <c r="J27" s="113"/>
    </row>
    <row r="28" spans="1:10" ht="12.75">
      <c r="A28" s="119"/>
      <c r="B28" s="116" t="str">
        <f>Gateway!B214</f>
        <v>2.7)  Complexity of Contractual Arrangements</v>
      </c>
      <c r="C28" s="117"/>
      <c r="D28" s="88">
        <v>3</v>
      </c>
      <c r="E28" s="89">
        <f>ScoreSupplyComplexity</f>
        <v>0</v>
      </c>
      <c r="F28" s="118"/>
      <c r="G28" s="113"/>
      <c r="H28" s="124" t="s">
        <v>77</v>
      </c>
      <c r="I28" s="113"/>
      <c r="J28" s="113"/>
    </row>
    <row r="29" spans="1:10" ht="12.75">
      <c r="A29" s="119"/>
      <c r="B29" s="116"/>
      <c r="C29" s="117"/>
      <c r="D29" s="92"/>
      <c r="E29" s="92"/>
      <c r="F29" s="118"/>
      <c r="G29" s="113"/>
      <c r="H29" s="113"/>
      <c r="I29" s="113"/>
      <c r="J29" s="113"/>
    </row>
    <row r="30" spans="1:10" ht="12.75">
      <c r="A30" s="119"/>
      <c r="B30" s="116"/>
      <c r="C30" s="117"/>
      <c r="D30" s="92"/>
      <c r="E30" s="92"/>
      <c r="F30" s="118"/>
      <c r="G30" s="113"/>
      <c r="H30" s="113"/>
      <c r="I30" s="113"/>
      <c r="J30" s="113"/>
    </row>
    <row r="31" spans="1:10" ht="12.75">
      <c r="A31" s="119"/>
      <c r="B31" s="116"/>
      <c r="C31" s="117"/>
      <c r="D31" s="92"/>
      <c r="E31" s="92"/>
      <c r="F31" s="118"/>
      <c r="G31" s="113"/>
      <c r="H31" s="113"/>
      <c r="I31" s="113"/>
      <c r="J31" s="113"/>
    </row>
    <row r="32" spans="1:10" ht="15.75">
      <c r="A32" s="123" t="str">
        <f>Gateway!B228</f>
        <v>3)  DELIVERY CAPABILITY AT REQUESTED GATEWAY REVIEW</v>
      </c>
      <c r="B32" s="116"/>
      <c r="C32" s="117"/>
      <c r="D32" s="92"/>
      <c r="E32" s="92"/>
      <c r="F32" s="118"/>
      <c r="G32" s="113"/>
      <c r="H32" s="113"/>
      <c r="I32" s="113"/>
      <c r="J32" s="113"/>
    </row>
    <row r="33" spans="1:10" ht="12.75">
      <c r="A33" s="119"/>
      <c r="B33" s="116"/>
      <c r="C33" s="117"/>
      <c r="D33" s="92"/>
      <c r="E33" s="92"/>
      <c r="F33" s="118"/>
      <c r="G33" s="113"/>
      <c r="H33" s="113"/>
      <c r="I33" s="113"/>
      <c r="J33" s="113"/>
    </row>
    <row r="34" spans="1:10" ht="12.75">
      <c r="A34" s="119"/>
      <c r="B34" s="116" t="str">
        <f>Gateway!B231</f>
        <v>3.1)  Delivery Skills/Team Capability</v>
      </c>
      <c r="C34" s="117"/>
      <c r="D34" s="88">
        <v>4</v>
      </c>
      <c r="E34" s="89">
        <f>ScoreDeliverySkillsClient</f>
        <v>0</v>
      </c>
      <c r="F34" s="118"/>
      <c r="G34" s="113"/>
      <c r="H34" s="124" t="s">
        <v>78</v>
      </c>
      <c r="I34" s="124"/>
      <c r="J34" s="113"/>
    </row>
    <row r="35" spans="1:10" ht="12.75">
      <c r="A35" s="119"/>
      <c r="B35" s="116" t="str">
        <f>Gateway!B240</f>
        <v>3.2)  Procurement Model Capability</v>
      </c>
      <c r="C35" s="117"/>
      <c r="D35" s="88">
        <v>4</v>
      </c>
      <c r="E35" s="89">
        <f>ScoreDeliverySkillsProcurement</f>
        <v>0</v>
      </c>
      <c r="F35" s="118"/>
      <c r="G35" s="113"/>
      <c r="H35" s="124" t="s">
        <v>161</v>
      </c>
      <c r="I35" s="124"/>
      <c r="J35" s="113"/>
    </row>
    <row r="36" spans="1:10" ht="12.75">
      <c r="A36" s="119"/>
      <c r="B36" s="116" t="str">
        <f>Gateway!B250</f>
        <v>3.3)  Supplier Side Capability</v>
      </c>
      <c r="C36" s="117"/>
      <c r="D36" s="88">
        <v>4</v>
      </c>
      <c r="E36" s="89">
        <f>ScoreDeliverySkillsSupplier</f>
        <v>0</v>
      </c>
      <c r="F36" s="118"/>
      <c r="G36" s="113"/>
      <c r="H36" s="124" t="s">
        <v>79</v>
      </c>
      <c r="I36" s="124"/>
      <c r="J36" s="113"/>
    </row>
    <row r="37" spans="1:10" ht="12.75">
      <c r="A37" s="119"/>
      <c r="B37" s="116" t="str">
        <f>Gateway!B260</f>
        <v>3.4)  Organisation Resource</v>
      </c>
      <c r="C37" s="117"/>
      <c r="D37" s="88">
        <v>4</v>
      </c>
      <c r="E37" s="89">
        <f>ScoreClientResources</f>
        <v>0</v>
      </c>
      <c r="F37" s="118"/>
      <c r="G37" s="113"/>
      <c r="H37" s="124" t="s">
        <v>80</v>
      </c>
      <c r="I37" s="124"/>
      <c r="J37" s="113"/>
    </row>
    <row r="38" spans="1:10" ht="25.5">
      <c r="A38" s="119"/>
      <c r="B38" s="116" t="str">
        <f>Gateway!B272</f>
        <v>3.5.1)  Has the supplier allocated the agreed resources to this program/project?</v>
      </c>
      <c r="C38" s="117"/>
      <c r="D38" s="88">
        <v>4</v>
      </c>
      <c r="E38" s="89">
        <f>ScoreSupplierResources</f>
        <v>0</v>
      </c>
      <c r="F38" s="118"/>
      <c r="G38" s="113"/>
      <c r="H38" s="124" t="s">
        <v>81</v>
      </c>
      <c r="I38" s="124"/>
      <c r="J38" s="113"/>
    </row>
    <row r="39" spans="1:10" ht="12.75">
      <c r="A39" s="119"/>
      <c r="B39" s="116" t="str">
        <f>Gateway!B281</f>
        <v>3.5.2)  Do staff skill issues exist?</v>
      </c>
      <c r="C39" s="117"/>
      <c r="D39" s="88">
        <v>4</v>
      </c>
      <c r="E39" s="89">
        <f>ScoreSupplierSkills</f>
        <v>0</v>
      </c>
      <c r="F39" s="118"/>
      <c r="G39" s="113"/>
      <c r="H39" s="124" t="s">
        <v>165</v>
      </c>
      <c r="I39" s="113"/>
      <c r="J39" s="113"/>
    </row>
    <row r="40" spans="1:10" ht="12.75">
      <c r="A40" s="119"/>
      <c r="B40" s="116" t="str">
        <f>Gateway!B286</f>
        <v>3.6)  Project Governance</v>
      </c>
      <c r="C40" s="117"/>
      <c r="D40" s="88">
        <v>2</v>
      </c>
      <c r="E40" s="89">
        <f>ScoreGovernance</f>
        <v>0</v>
      </c>
      <c r="F40" s="118"/>
      <c r="G40" s="113"/>
      <c r="H40" s="124" t="s">
        <v>167</v>
      </c>
      <c r="I40" s="113"/>
      <c r="J40" s="113"/>
    </row>
    <row r="41" spans="1:10" ht="12.75">
      <c r="A41" s="119"/>
      <c r="B41" s="116"/>
      <c r="C41" s="117"/>
      <c r="D41" s="92"/>
      <c r="E41" s="92"/>
      <c r="F41" s="118"/>
      <c r="G41" s="113"/>
      <c r="H41" s="124"/>
      <c r="I41" s="124"/>
      <c r="J41" s="113"/>
    </row>
    <row r="42" spans="1:10" ht="12.75">
      <c r="A42" s="119"/>
      <c r="B42" s="116"/>
      <c r="C42" s="117"/>
      <c r="D42" s="92"/>
      <c r="E42" s="92"/>
      <c r="F42" s="118"/>
      <c r="G42" s="113"/>
      <c r="H42" s="124"/>
      <c r="I42" s="124"/>
      <c r="J42" s="113"/>
    </row>
    <row r="43" spans="1:10" ht="15.75">
      <c r="A43" s="123" t="str">
        <f>Gateway!B292</f>
        <v>4)  TECHNICAL ISSUES AT REQUESTED GATEWAY REVIEW</v>
      </c>
      <c r="B43" s="116"/>
      <c r="C43" s="117"/>
      <c r="D43" s="92"/>
      <c r="E43" s="92"/>
      <c r="F43" s="118"/>
      <c r="G43" s="113"/>
      <c r="H43" s="124"/>
      <c r="I43" s="124"/>
      <c r="J43" s="113"/>
    </row>
    <row r="44" spans="1:10" ht="15.75">
      <c r="A44" s="123"/>
      <c r="B44" s="116"/>
      <c r="C44" s="117"/>
      <c r="D44" s="92"/>
      <c r="E44" s="92"/>
      <c r="F44" s="118"/>
      <c r="G44" s="113"/>
      <c r="H44" s="124"/>
      <c r="I44" s="124"/>
      <c r="J44" s="113"/>
    </row>
    <row r="45" spans="1:10" ht="12.75">
      <c r="A45" s="119"/>
      <c r="B45" s="116" t="str">
        <f>Gateway!B295</f>
        <v>4.1)  Innovative Approach</v>
      </c>
      <c r="C45" s="117"/>
      <c r="D45" s="88">
        <v>4</v>
      </c>
      <c r="E45" s="89">
        <f>ScoreInnovative</f>
        <v>0</v>
      </c>
      <c r="F45" s="118"/>
      <c r="G45" s="113"/>
      <c r="H45" s="124" t="s">
        <v>82</v>
      </c>
      <c r="I45" s="124"/>
      <c r="J45" s="113"/>
    </row>
    <row r="46" spans="1:10" ht="15.75">
      <c r="A46" s="123"/>
      <c r="B46" s="116"/>
      <c r="C46" s="117"/>
      <c r="D46" s="92"/>
      <c r="E46" s="92"/>
      <c r="F46" s="118"/>
      <c r="G46" s="113"/>
      <c r="H46" s="124"/>
      <c r="I46" s="124"/>
      <c r="J46" s="113"/>
    </row>
    <row r="47" spans="1:10" ht="12.75">
      <c r="A47" s="125" t="str">
        <f>Gateway!B305</f>
        <v>4.2)  Property &amp; Construction Enabled Related Criteria</v>
      </c>
      <c r="B47" s="116"/>
      <c r="C47" s="117"/>
      <c r="D47" s="92"/>
      <c r="E47" s="92"/>
      <c r="F47" s="118"/>
      <c r="G47" s="113"/>
      <c r="H47" s="124"/>
      <c r="I47" s="124"/>
      <c r="J47" s="113"/>
    </row>
    <row r="48" spans="1:10" ht="12.75">
      <c r="A48" s="119"/>
      <c r="B48" s="116" t="str">
        <f>Gateway!B307</f>
        <v>4.2.1)  Scope of program/project</v>
      </c>
      <c r="C48" s="117"/>
      <c r="D48" s="88">
        <v>3</v>
      </c>
      <c r="E48" s="89">
        <f>ScoreScope</f>
        <v>0</v>
      </c>
      <c r="F48" s="118"/>
      <c r="G48" s="113"/>
      <c r="H48" s="124" t="s">
        <v>85</v>
      </c>
      <c r="I48" s="124"/>
      <c r="J48" s="113"/>
    </row>
    <row r="49" spans="1:10" ht="12.75">
      <c r="A49" s="119"/>
      <c r="B49" s="116" t="str">
        <f>Gateway!B318</f>
        <v>4.2.2)  Nature of program/project</v>
      </c>
      <c r="C49" s="117"/>
      <c r="D49" s="88">
        <v>3</v>
      </c>
      <c r="E49" s="89">
        <f>ScoreDevelopmentScope</f>
        <v>0</v>
      </c>
      <c r="F49" s="118"/>
      <c r="G49" s="113"/>
      <c r="H49" s="124" t="s">
        <v>87</v>
      </c>
      <c r="I49" s="124"/>
      <c r="J49" s="113"/>
    </row>
    <row r="50" spans="1:10" ht="12.75">
      <c r="A50" s="119"/>
      <c r="B50" s="116" t="str">
        <f>Gateway!B329</f>
        <v>4.2.3)  Site Occupation</v>
      </c>
      <c r="C50" s="117"/>
      <c r="D50" s="88">
        <v>4</v>
      </c>
      <c r="E50" s="89">
        <f>ScoreOccupation</f>
        <v>0</v>
      </c>
      <c r="F50" s="118"/>
      <c r="G50" s="113"/>
      <c r="H50" s="124" t="s">
        <v>86</v>
      </c>
      <c r="I50" s="124"/>
      <c r="J50" s="113"/>
    </row>
    <row r="51" spans="1:10" ht="12.75">
      <c r="A51" s="119"/>
      <c r="B51" s="116" t="str">
        <f>Gateway!B340</f>
        <v>4.2.4)  Site Constraints</v>
      </c>
      <c r="C51" s="117"/>
      <c r="D51" s="88">
        <v>10</v>
      </c>
      <c r="E51" s="89">
        <f>ScoreSiteConstraints</f>
        <v>0</v>
      </c>
      <c r="F51" s="118"/>
      <c r="G51" s="113"/>
      <c r="H51" s="124" t="s">
        <v>88</v>
      </c>
      <c r="I51" s="124"/>
      <c r="J51" s="113"/>
    </row>
    <row r="52" spans="1:10" ht="12.75">
      <c r="A52" s="119"/>
      <c r="B52" s="116"/>
      <c r="C52" s="117"/>
      <c r="D52" s="92"/>
      <c r="E52" s="92"/>
      <c r="F52" s="118"/>
      <c r="G52" s="113"/>
      <c r="H52" s="124"/>
      <c r="I52" s="124"/>
      <c r="J52" s="113"/>
    </row>
    <row r="53" spans="1:10" ht="12.75">
      <c r="A53" s="125" t="str">
        <f>Gateway!B353</f>
        <v>4.3)  IT-Enabled Related Criteria</v>
      </c>
      <c r="B53" s="116"/>
      <c r="C53" s="117"/>
      <c r="D53" s="92"/>
      <c r="E53" s="92"/>
      <c r="F53" s="118"/>
      <c r="G53" s="113"/>
      <c r="H53" s="124"/>
      <c r="I53" s="124"/>
      <c r="J53" s="113"/>
    </row>
    <row r="54" spans="1:10" ht="12.75">
      <c r="A54" s="119"/>
      <c r="B54" s="116" t="str">
        <f>Gateway!B355</f>
        <v>4.3.1)  Scope of IT Services and Supply</v>
      </c>
      <c r="C54" s="117"/>
      <c r="D54" s="88">
        <v>6</v>
      </c>
      <c r="E54" s="89">
        <f>ScoreITEnabledChange</f>
        <v>0</v>
      </c>
      <c r="F54" s="118"/>
      <c r="G54" s="113"/>
      <c r="H54" s="124" t="s">
        <v>83</v>
      </c>
      <c r="I54" s="124"/>
      <c r="J54" s="113"/>
    </row>
    <row r="55" spans="1:10" ht="12.75">
      <c r="A55" s="119"/>
      <c r="B55" s="116" t="str">
        <f>Gateway!B366</f>
        <v>4.3.2)  IT Integration Issues</v>
      </c>
      <c r="C55" s="117"/>
      <c r="D55" s="88">
        <v>14</v>
      </c>
      <c r="E55" s="89">
        <f>ScoreITIntegration</f>
        <v>0</v>
      </c>
      <c r="F55" s="118"/>
      <c r="G55" s="113"/>
      <c r="H55" s="124" t="s">
        <v>84</v>
      </c>
      <c r="I55" s="124"/>
      <c r="J55" s="113"/>
    </row>
    <row r="56" spans="1:10" ht="12.75">
      <c r="A56" s="119"/>
      <c r="B56" s="116"/>
      <c r="C56" s="117"/>
      <c r="D56" s="92"/>
      <c r="E56" s="92"/>
      <c r="F56" s="118"/>
      <c r="G56" s="113"/>
      <c r="H56" s="113"/>
      <c r="I56" s="113"/>
      <c r="J56" s="113"/>
    </row>
    <row r="57" spans="1:10" ht="13.5" thickBot="1">
      <c r="A57" s="126"/>
      <c r="B57" s="127"/>
      <c r="C57" s="128"/>
      <c r="D57" s="129"/>
      <c r="E57" s="129"/>
      <c r="F57" s="130"/>
      <c r="G57" s="113"/>
      <c r="H57" s="113"/>
      <c r="I57" s="113"/>
      <c r="J57" s="113"/>
    </row>
    <row r="58" spans="1:10" ht="12.75">
      <c r="A58" s="107"/>
      <c r="B58" s="108"/>
      <c r="C58" s="109"/>
      <c r="D58" s="110"/>
      <c r="E58" s="110"/>
      <c r="F58" s="111"/>
      <c r="G58" s="113"/>
      <c r="H58" s="113"/>
      <c r="I58" s="113"/>
      <c r="J58" s="113"/>
    </row>
    <row r="59" spans="1:10" ht="13.5" thickBot="1">
      <c r="A59" s="119"/>
      <c r="B59" s="116"/>
      <c r="C59" s="117"/>
      <c r="D59" s="92"/>
      <c r="E59" s="92"/>
      <c r="F59" s="118"/>
      <c r="G59" s="113"/>
      <c r="H59" s="124"/>
      <c r="I59" s="124"/>
      <c r="J59" s="113"/>
    </row>
    <row r="60" spans="1:10" ht="17.25" thickBot="1" thickTop="1">
      <c r="A60" s="131" t="s">
        <v>100</v>
      </c>
      <c r="B60" s="132"/>
      <c r="C60" s="133"/>
      <c r="D60" s="134">
        <f>SUM(D9:D16)+SUM(D21:D28)+SUM(D34:D40)+D45+SUM(D48:D51)+SUM(D54:D55)</f>
        <v>140</v>
      </c>
      <c r="E60" s="134">
        <f>SUM(E9:E16)+SUM(E21:E28)+SUM(E34:E40)+E45+SUM(E48:E51)+SUM(E54:E55)</f>
        <v>0</v>
      </c>
      <c r="F60" s="118"/>
      <c r="G60" s="113"/>
      <c r="H60" s="124" t="s">
        <v>89</v>
      </c>
      <c r="I60" s="124"/>
      <c r="J60" s="113"/>
    </row>
    <row r="61" spans="1:10" ht="13.5" thickTop="1">
      <c r="A61" s="119"/>
      <c r="B61" s="116"/>
      <c r="C61" s="117"/>
      <c r="D61" s="92"/>
      <c r="E61" s="92"/>
      <c r="F61" s="118"/>
      <c r="G61" s="113"/>
      <c r="H61" s="113"/>
      <c r="I61" s="113"/>
      <c r="J61" s="113"/>
    </row>
    <row r="62" spans="1:10" ht="12.75">
      <c r="A62" s="135" t="s">
        <v>17</v>
      </c>
      <c r="B62" s="116"/>
      <c r="C62" s="117"/>
      <c r="D62" s="92"/>
      <c r="E62" s="92"/>
      <c r="F62" s="118"/>
      <c r="G62" s="113"/>
      <c r="H62" s="113"/>
      <c r="I62" s="113"/>
      <c r="J62" s="113"/>
    </row>
    <row r="63" spans="1:10" ht="12.75">
      <c r="A63" s="119"/>
      <c r="B63" s="116"/>
      <c r="C63" s="117"/>
      <c r="D63" s="92"/>
      <c r="E63" s="92"/>
      <c r="F63" s="118"/>
      <c r="G63" s="113"/>
      <c r="H63" s="113"/>
      <c r="I63" s="113"/>
      <c r="J63" s="113"/>
    </row>
    <row r="64" spans="1:10" ht="13.5" thickBot="1">
      <c r="A64" s="126"/>
      <c r="B64" s="127"/>
      <c r="C64" s="128"/>
      <c r="D64" s="129"/>
      <c r="E64" s="129"/>
      <c r="F64" s="130"/>
      <c r="G64" s="113"/>
      <c r="H64" s="113"/>
      <c r="I64" s="113"/>
      <c r="J64" s="113"/>
    </row>
    <row r="65" spans="7:10" ht="12.75">
      <c r="G65" s="113"/>
      <c r="H65" s="113"/>
      <c r="I65" s="113"/>
      <c r="J65" s="113"/>
    </row>
    <row r="66" spans="7:10" ht="12.75">
      <c r="G66" s="113"/>
      <c r="H66" s="113"/>
      <c r="I66" s="113"/>
      <c r="J66" s="113"/>
    </row>
  </sheetData>
  <sheetProtection password="FE98" sheet="1" objects="1" scenarios="1"/>
  <printOptions/>
  <pageMargins left="0.68" right="0.6" top="1" bottom="1" header="0.5" footer="0.5"/>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Queensland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profile model</dc:title>
  <dc:subject/>
  <dc:creator>Queensland Treasury</dc:creator>
  <cp:keywords/>
  <dc:description/>
  <cp:lastModifiedBy>Daniel Purdie</cp:lastModifiedBy>
  <cp:lastPrinted>2011-01-28T01:11:24Z</cp:lastPrinted>
  <dcterms:created xsi:type="dcterms:W3CDTF">2003-09-22T13:28:38Z</dcterms:created>
  <dcterms:modified xsi:type="dcterms:W3CDTF">2011-07-28T03:10:27Z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